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5415" windowWidth="24240" windowHeight="5955" tabRatio="794"/>
  </bookViews>
  <sheets>
    <sheet name="(1)Sit. Finan." sheetId="2" r:id="rId1"/>
    <sheet name="ECSF" sheetId="20" state="hidden" r:id="rId2"/>
    <sheet name="Conciliación Ingresos" sheetId="11" state="hidden" r:id="rId3"/>
    <sheet name="Conciliación Egresos" sheetId="12" state="hidden" r:id="rId4"/>
  </sheets>
  <externalReferences>
    <externalReference r:id="rId5"/>
  </externalReferences>
  <definedNames>
    <definedName name="_xlnm.Print_Area" localSheetId="0">'(1)Sit. Finan.'!$A$2:$N$68</definedName>
    <definedName name="_xlnm.Print_Area" localSheetId="3">'Conciliación Egresos'!$A$1:$D$49</definedName>
    <definedName name="_xlnm.Print_Area" localSheetId="2">'Conciliación Ingresos'!$A$2:$D$34</definedName>
    <definedName name="_xlnm.Print_Area" localSheetId="1">ECSF!$A$2:$J$66</definedName>
  </definedNames>
  <calcPr calcId="145621"/>
</workbook>
</file>

<file path=xl/calcChain.xml><?xml version="1.0" encoding="utf-8"?>
<calcChain xmlns="http://schemas.openxmlformats.org/spreadsheetml/2006/main">
  <c r="H50" i="20" l="1"/>
  <c r="H49" i="20"/>
  <c r="J56" i="20"/>
  <c r="J55" i="20"/>
  <c r="J53" i="20" s="1"/>
  <c r="I53" i="20"/>
  <c r="H53" i="20"/>
  <c r="G53" i="20"/>
  <c r="J41" i="20"/>
  <c r="H47" i="20" l="1"/>
  <c r="H43" i="20" l="1"/>
  <c r="H41" i="20" s="1"/>
  <c r="H39" i="20" s="1"/>
  <c r="H32" i="20" l="1"/>
  <c r="H23" i="20" l="1"/>
  <c r="H24" i="20" l="1"/>
  <c r="H25" i="20" l="1"/>
  <c r="H33" i="20" l="1"/>
  <c r="H26" i="20" l="1"/>
  <c r="H17" i="20"/>
  <c r="C13" i="11" l="1"/>
  <c r="D8" i="11" s="1"/>
  <c r="C27" i="11" l="1"/>
  <c r="D5" i="12" l="1"/>
  <c r="D7" i="12" l="1"/>
  <c r="D15" i="11"/>
  <c r="D21" i="11" l="1"/>
  <c r="C43" i="12" l="1"/>
  <c r="H22" i="20"/>
  <c r="H20" i="20" s="1"/>
  <c r="H15" i="20" l="1"/>
  <c r="H18" i="20"/>
  <c r="H16" i="20"/>
  <c r="H13" i="20" l="1"/>
  <c r="H28" i="20" s="1"/>
  <c r="G51" i="20" l="1"/>
  <c r="G17" i="20" l="1"/>
  <c r="L17" i="20" s="1"/>
  <c r="C26" i="11"/>
  <c r="D32" i="11" s="1"/>
  <c r="D33" i="11" s="1"/>
  <c r="G49" i="20"/>
  <c r="L51" i="20"/>
  <c r="I51" i="20"/>
  <c r="I47" i="20" s="1"/>
  <c r="G33" i="20" l="1"/>
  <c r="J33" i="20" s="1"/>
  <c r="I17" i="20"/>
  <c r="G26" i="20"/>
  <c r="L49" i="20"/>
  <c r="J49" i="20"/>
  <c r="C30" i="11"/>
  <c r="G23" i="20"/>
  <c r="G43" i="20"/>
  <c r="L33" i="20" l="1"/>
  <c r="L26" i="20"/>
  <c r="I26" i="20"/>
  <c r="G24" i="20"/>
  <c r="J24" i="20" s="1"/>
  <c r="G22" i="20"/>
  <c r="L43" i="20"/>
  <c r="G41" i="20"/>
  <c r="I43" i="20"/>
  <c r="I41" i="20" s="1"/>
  <c r="I39" i="20" s="1"/>
  <c r="L23" i="20"/>
  <c r="J23" i="20"/>
  <c r="L24" i="20" l="1"/>
  <c r="L22" i="20"/>
  <c r="J22" i="20"/>
  <c r="J20" i="20" l="1"/>
  <c r="G18" i="20" l="1"/>
  <c r="L18" i="20" l="1"/>
  <c r="I18" i="20"/>
  <c r="C41" i="12" l="1"/>
  <c r="G25" i="20" l="1"/>
  <c r="G16" i="20" l="1"/>
  <c r="I16" i="20" s="1"/>
  <c r="I13" i="20" s="1"/>
  <c r="L25" i="20"/>
  <c r="I25" i="20"/>
  <c r="I20" i="20" s="1"/>
  <c r="N26" i="20" s="1"/>
  <c r="N27" i="20" s="1"/>
  <c r="G20" i="20"/>
  <c r="I28" i="20" l="1"/>
  <c r="L16" i="20"/>
  <c r="G32" i="20" l="1"/>
  <c r="L32" i="20" s="1"/>
  <c r="C45" i="12"/>
  <c r="D47" i="12" s="1"/>
  <c r="C27" i="12"/>
  <c r="D26" i="12" s="1"/>
  <c r="D35" i="12" s="1"/>
  <c r="G50" i="20"/>
  <c r="J50" i="20" s="1"/>
  <c r="J47" i="20" s="1"/>
  <c r="J39" i="20" s="1"/>
  <c r="I32" i="20" l="1"/>
  <c r="I30" i="20" s="1"/>
  <c r="L50" i="20"/>
  <c r="G47" i="20"/>
  <c r="G39" i="20" s="1"/>
  <c r="L39" i="20" s="1"/>
  <c r="D49" i="12"/>
  <c r="I37" i="20" l="1"/>
  <c r="L59" i="20" s="1"/>
  <c r="G15" i="20" l="1"/>
  <c r="G13" i="20" l="1"/>
  <c r="G28" i="20" s="1"/>
  <c r="J15" i="20"/>
  <c r="J13" i="20" s="1"/>
  <c r="L15" i="20"/>
  <c r="J28" i="20" l="1"/>
  <c r="L28" i="20" l="1"/>
  <c r="G34" i="20" l="1"/>
  <c r="H34" i="20"/>
  <c r="J34" i="20" l="1"/>
  <c r="J30" i="20" s="1"/>
  <c r="J37" i="20" s="1"/>
  <c r="M59" i="20" s="1"/>
  <c r="N59" i="20" s="1"/>
  <c r="H30" i="20"/>
  <c r="H37" i="20" s="1"/>
  <c r="L34" i="20"/>
  <c r="G30" i="20"/>
  <c r="G37" i="20" s="1"/>
</calcChain>
</file>

<file path=xl/sharedStrings.xml><?xml version="1.0" encoding="utf-8"?>
<sst xmlns="http://schemas.openxmlformats.org/spreadsheetml/2006/main" count="263" uniqueCount="224">
  <si>
    <t>ARCHIVO GENERAL DE LA NACIÓN</t>
  </si>
  <si>
    <t>Fondo Rotatorio AGN</t>
  </si>
  <si>
    <t>Edificio AGN</t>
  </si>
  <si>
    <t>Depreciación acumulada de otra Maquinaria y Equipo</t>
  </si>
  <si>
    <t>Asignaciones para Gasto de Operación</t>
  </si>
  <si>
    <t>Archivo General de la Nación</t>
  </si>
  <si>
    <t>Estado de Situación Financiera</t>
  </si>
  <si>
    <t>Concepto</t>
  </si>
  <si>
    <t>Año</t>
  </si>
  <si>
    <t>1 Activo</t>
  </si>
  <si>
    <t>2 Pasivo</t>
  </si>
  <si>
    <t>1.1  Activo Circulante</t>
  </si>
  <si>
    <t>Pasivo Circulante</t>
  </si>
  <si>
    <t>2.1.1</t>
  </si>
  <si>
    <t>Cuentas por Pagar a Corto Plazo</t>
  </si>
  <si>
    <t>1.1.1</t>
  </si>
  <si>
    <t>Efectivo y equivalentes</t>
  </si>
  <si>
    <t>2.1.1.2</t>
  </si>
  <si>
    <t>Proveedores</t>
  </si>
  <si>
    <t>1.1.1.1</t>
  </si>
  <si>
    <t>Efectivo</t>
  </si>
  <si>
    <t>2.1.1.7</t>
  </si>
  <si>
    <t>Retenciones y Contribuciones a Pagar a Corto Plazo</t>
  </si>
  <si>
    <t>1.1.1.2</t>
  </si>
  <si>
    <t>1.1.1.5</t>
  </si>
  <si>
    <t>1.1.2</t>
  </si>
  <si>
    <t>Derechos a Recibir Efectivo o Equivalentes</t>
  </si>
  <si>
    <t>1.1.2.3</t>
  </si>
  <si>
    <t>2.1.5</t>
  </si>
  <si>
    <t>2.1.5.1</t>
  </si>
  <si>
    <t>2.1.6</t>
  </si>
  <si>
    <t>Activo No Circulante</t>
  </si>
  <si>
    <t>1.2.3</t>
  </si>
  <si>
    <t>Bienes Inmuebles, Infraestructura y Construcción en Proceso</t>
  </si>
  <si>
    <t>1.2.3.6</t>
  </si>
  <si>
    <t>Construcciones en Proceso en Bienes Propios</t>
  </si>
  <si>
    <t>Hacienda Publica/Patrimonio Contribuido</t>
  </si>
  <si>
    <t>3.1.1</t>
  </si>
  <si>
    <t>Aportaciones del Gobierno Federal de años anteriores</t>
  </si>
  <si>
    <t>1.2.4</t>
  </si>
  <si>
    <t>Bienes Muebles</t>
  </si>
  <si>
    <t>1.2.4.6</t>
  </si>
  <si>
    <t>Maquinaria, Otros Equipos y Herramientas</t>
  </si>
  <si>
    <t>Hacienda Publica/Patrimonio Generado</t>
  </si>
  <si>
    <t>3.2.1</t>
  </si>
  <si>
    <t>1.2.6</t>
  </si>
  <si>
    <t>Depreciación, Deterioro y Amortización Acumuladas de Bienes e Intangibles</t>
  </si>
  <si>
    <t>1.2.6.3</t>
  </si>
  <si>
    <t>Total de activo no circulante</t>
  </si>
  <si>
    <t>Total Hacienda Publica/Patrimonio</t>
  </si>
  <si>
    <t>Ingresos por Venta de Bienes y Servicios de Organismos Descentralizados</t>
  </si>
  <si>
    <t>Intereses Ganados de Valores, Créditos, Bonos y Otros</t>
  </si>
  <si>
    <t>Efectivo y Equivalentes</t>
  </si>
  <si>
    <t>1.1.2.2</t>
  </si>
  <si>
    <t>1.1.5</t>
  </si>
  <si>
    <t>Almacenes</t>
  </si>
  <si>
    <t>1.1.5.1</t>
  </si>
  <si>
    <t>Bienes Inmuebles Infraestructura y Construcciones en Proceso</t>
  </si>
  <si>
    <t>2.1.1.9</t>
  </si>
  <si>
    <t>Pasivos Diferidos a Corto Plazo</t>
  </si>
  <si>
    <t>APLICACIÓN</t>
  </si>
  <si>
    <t>ORIGEN</t>
  </si>
  <si>
    <t>2.1.5.9</t>
  </si>
  <si>
    <t>Almacenes de Materiales y Suministros de consumos</t>
  </si>
  <si>
    <t>3.1.1.2</t>
  </si>
  <si>
    <t>3.2.1.1</t>
  </si>
  <si>
    <t>3.2.2.1</t>
  </si>
  <si>
    <t>Bancos</t>
  </si>
  <si>
    <t>ACTIVOS:</t>
  </si>
  <si>
    <t>Activo fijo</t>
  </si>
  <si>
    <t>Activo Circulante</t>
  </si>
  <si>
    <t>* EL Archivo General de la Nación al mes de mayo de 2013, no presenta en sus Estados Financieros saldos iniciales de los activos fijos, mismos que se encuentran en  transferencia por parte de la Secretaria de Gobernación.</t>
  </si>
  <si>
    <t>PASIVOS</t>
  </si>
  <si>
    <t>PATRIMONIO</t>
  </si>
  <si>
    <t xml:space="preserve">   Así como Servicios relacionados con Obra $796, mil pesos ejercido en mayo 2013.</t>
  </si>
  <si>
    <t>Depreciación, Deterioro y Amortización Acumuladas de A.F.</t>
  </si>
  <si>
    <t>1.2.3.3</t>
  </si>
  <si>
    <t>3.1.1.3</t>
  </si>
  <si>
    <t>Aportaciones del Gobierno Federal del Año en curso</t>
  </si>
  <si>
    <t>* El Presupuesto de Egresos de la Federación autorizado a el Archivo General de la Nación,  asciende a la cantidad $584,970,718. De los cuales, la disponibiliadad al 31/ene/2014 es de $581,917,083.41</t>
  </si>
  <si>
    <t>* El saldo en Bancos, corresponde al remanente de los ingresos propios de 2013</t>
  </si>
  <si>
    <t>* Los gastos por comprobar de $582 mil, responde a la transferencia al extranjero por concepto de colegiaturas de los becarios del Py. Conacyt</t>
  </si>
  <si>
    <t>* La cuenta de Almacenes representa el saldo del Inventarío físico al 31/diciembre/2013 del material de oficina e insumos diversos. Operación que afectó directamente la cuenta de resultados del año anterior.</t>
  </si>
  <si>
    <t>* Los $12,4 mill de pesos en la cuenta de Depósitos de Terceros en Garantía, corresponde a fianzas para el cumplimiento de contratos y vicios ocultos, concedidas por terceros.</t>
  </si>
  <si>
    <t>* El Saldo de $186,970 miles de pesos, representa la inversión realizada en los ejercicios 2012-2013 en Maquinaria ($8,214 miles de pesos) más Obra en proceso y remodelación por $179,714 miles de pesos</t>
  </si>
  <si>
    <t>remanente de ingresos propios de 2013 (467 mil pesos) más saldo de proyecto Conacyt (12 mil pesos).</t>
  </si>
  <si>
    <t>* Los Saldos en las cuentas de Pasivo corresponden a obligaciones por pagar de impuestos  (592 pesos), proveedores ( 43 mil pesos), y remanente de TESOFE (5 mil)</t>
  </si>
  <si>
    <t>* $187,928 Miles de pesos de aportaciones de capital 2012-2013, menos el resultado del ejercicio ($1785 miles de pesos) que se integra del sdo. Del almacén de bienes de consumo menos la pérdida del ejercicio anterior.</t>
  </si>
  <si>
    <t>Conciliación entre los Ingresos Presupuestarios y Contables</t>
  </si>
  <si>
    <t>(Cifras en pesos)</t>
  </si>
  <si>
    <t>1. Ingresos Presupuestarios</t>
  </si>
  <si>
    <t>2. Más ingresos propios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</si>
  <si>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</si>
  <si>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</si>
  <si>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</si>
  <si>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</si>
  <si>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</si>
  <si>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</si>
  <si>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</si>
  <si>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</si>
  <si>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</si>
  <si>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</si>
  <si>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</si>
  <si>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ANALISIS DE INGRESOS DEL ESTADO DE RESULTADOS</t>
  </si>
  <si>
    <t>Capacitación Proyecto CONACYT</t>
  </si>
  <si>
    <t>Otros ingresos de ejercicios anteriores</t>
  </si>
  <si>
    <t>INGRESOS DEL ESTADO DE RESULTADOS</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</si>
  <si>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</si>
  <si>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</si>
  <si>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</si>
  <si>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</si>
  <si>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</si>
  <si>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</si>
  <si>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</si>
  <si>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</si>
  <si>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</si>
  <si>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</si>
  <si>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</si>
  <si>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</si>
  <si>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</si>
  <si>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</si>
  <si>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</si>
  <si>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</si>
  <si>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</si>
  <si>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</si>
  <si>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</si>
  <si>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</si>
  <si>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</si>
  <si>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</si>
  <si>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</si>
  <si>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</si>
  <si>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</si>
  <si>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</si>
  <si>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4. Total de Gasto Contable (4 = 1 - 2 + 3)</t>
  </si>
  <si>
    <t>ANALISIS DE GASTOS DEL ESTADO DE RESULTADOS</t>
  </si>
  <si>
    <t>SERVICIOS PERSONALES</t>
  </si>
  <si>
    <t>MATERIALES Y SUMlNISTROS</t>
  </si>
  <si>
    <t>SERVICIOS GENERALES</t>
  </si>
  <si>
    <t>SUBSIDIOS Y OTRAS AYUDAS</t>
  </si>
  <si>
    <t>DEPRECIACIÓN DE BIENES MUEBLES</t>
  </si>
  <si>
    <t>GASTOS DEL ESTADO DE RESULTADOS</t>
  </si>
  <si>
    <t>Correspondiente del 1 al 31 de enero de 2014</t>
  </si>
  <si>
    <t>Correspondiente del 1 al 31  de enero de 2014</t>
  </si>
  <si>
    <t xml:space="preserve">Otros Gastos </t>
  </si>
  <si>
    <t xml:space="preserve">Otros Gastos Contables No Presupuestales </t>
  </si>
  <si>
    <t>Cuentas por Cobrar a CP</t>
  </si>
  <si>
    <t>Deudores Diversos por Cobrar a CP</t>
  </si>
  <si>
    <t>1.1.3.2</t>
  </si>
  <si>
    <t>1.1.3.4</t>
  </si>
  <si>
    <t>1.2.4.1</t>
  </si>
  <si>
    <t>1.2.4.3</t>
  </si>
  <si>
    <t>1.2.6.1</t>
  </si>
  <si>
    <t>Depreciación Acumulada de Bienes Inmuebles</t>
  </si>
  <si>
    <t>1.2.7.9</t>
  </si>
  <si>
    <t>Otros Activos Diferidos</t>
  </si>
  <si>
    <t>2.1.1.1</t>
  </si>
  <si>
    <t>Otros Pasivos Diferidos a CP</t>
  </si>
  <si>
    <t>2.1.6.2</t>
  </si>
  <si>
    <t>Resultados del Ejercicio. (Ahorro/Desahorro)</t>
  </si>
  <si>
    <t>Resultados de Ejercicios Anteriores</t>
  </si>
  <si>
    <t>1.1.3</t>
  </si>
  <si>
    <t>Derechos a Recibir Bienes o Servicios</t>
  </si>
  <si>
    <t>Mobiliario y Equipo de Administración</t>
  </si>
  <si>
    <t>Equipo Instrumental Médico y de Laboratorio</t>
  </si>
  <si>
    <t>Activos Diferidos</t>
  </si>
  <si>
    <t>1.2.7</t>
  </si>
  <si>
    <t>Otras Cuentas por pagar a CP</t>
  </si>
  <si>
    <t>1.2.4.4</t>
  </si>
  <si>
    <t>Vehículos y Equipo de Transporte</t>
  </si>
  <si>
    <t>1.2.4.5</t>
  </si>
  <si>
    <t>Equipo de Defensa y Seguridad</t>
  </si>
  <si>
    <t>1.2.4.7</t>
  </si>
  <si>
    <t>Colecciones, Obras de Arte y Objetos Valiosos</t>
  </si>
  <si>
    <t>Hacienda Pública/Patrimonio Contribuido</t>
  </si>
  <si>
    <t>Aportaciones</t>
  </si>
  <si>
    <t>Fondos y Bienes de Terceros en Garantía y/o Administración en CP</t>
  </si>
  <si>
    <t>Ingresos Cobrados  por Adelantado a CP</t>
  </si>
  <si>
    <t>Fondo en Administración a CP</t>
  </si>
  <si>
    <t xml:space="preserve"> (pesos)</t>
  </si>
  <si>
    <t>Total de Activos</t>
  </si>
  <si>
    <t>Total de Activo Circulante</t>
  </si>
  <si>
    <t>Total del Pasivo y Patrimonio</t>
  </si>
  <si>
    <t>Total Pasivo Circulante</t>
  </si>
  <si>
    <t>Anticipo a contratistas por Obra Pública a C.P.</t>
  </si>
  <si>
    <t>Nota:</t>
  </si>
  <si>
    <t>1.2.4.2</t>
  </si>
  <si>
    <t>Mobiliario y Equipo Educacional y Recreativo</t>
  </si>
  <si>
    <t>1.2.5.1</t>
  </si>
  <si>
    <t>1.2.6.5</t>
  </si>
  <si>
    <t>Amortización de Activos Intangibles</t>
  </si>
  <si>
    <t>Sotfware</t>
  </si>
  <si>
    <t>1.2.5</t>
  </si>
  <si>
    <t>Activos Intangibles</t>
  </si>
  <si>
    <t>1.2.3.1</t>
  </si>
  <si>
    <t>Terrenos</t>
  </si>
  <si>
    <t>Revalúo de Bienes Inmuebles</t>
  </si>
  <si>
    <t>3.2.3.1</t>
  </si>
  <si>
    <t>Estado de Cambio en la Situación Financiera</t>
  </si>
  <si>
    <t>BASE</t>
  </si>
  <si>
    <t>Activo</t>
  </si>
  <si>
    <t xml:space="preserve">Hacienda Pública/Patrimonio </t>
  </si>
  <si>
    <t>Donaciones de Capital</t>
  </si>
  <si>
    <t>Actualización de la Hacienda Pública/Patrimonio</t>
  </si>
  <si>
    <t>Hacienda Pública/Patrimonio Generado</t>
  </si>
  <si>
    <t>Exceso o Insuficiencia en la Actualización de la Hacienda Pública/Patrimonio</t>
  </si>
  <si>
    <t xml:space="preserve">Resultado por Posición Monetaria </t>
  </si>
  <si>
    <t>Resultado por Tenencia de Activos no Monetarios</t>
  </si>
  <si>
    <t>Origen:</t>
  </si>
  <si>
    <t>Variación Negativa del Activo</t>
  </si>
  <si>
    <t>Variación Positiva del Pasivo y Patrimonio</t>
  </si>
  <si>
    <t>Aplicación:</t>
  </si>
  <si>
    <t>Variación Positiva del Activo</t>
  </si>
  <si>
    <t>Variación Negativa del Pasivo y Patrimonio</t>
  </si>
  <si>
    <t>3.2.3</t>
  </si>
  <si>
    <t>Actualización del Patrimonio</t>
  </si>
  <si>
    <t xml:space="preserve">3 Hacienda Publica/Patrimonio </t>
  </si>
  <si>
    <t>Servicios personales por pagar a corto plazo</t>
  </si>
  <si>
    <t>3.1.2.1</t>
  </si>
  <si>
    <t>Superávit/Déficit por Donación</t>
  </si>
  <si>
    <t>Al 30 de Junio de 2016</t>
  </si>
  <si>
    <t>Anticipo a proveedores por adquisición de bienes muebles e inmuebles a C.P</t>
  </si>
  <si>
    <t>1.1.2.4</t>
  </si>
  <si>
    <t>Ingresos Por Recupuerar a Corto Plazo</t>
  </si>
  <si>
    <t>Al 31 de Mayo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</si>
</sst>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 #,##0.00_ ;_ * \-#,##0.00_ ;_ * &quot;-&quot;??_ ;_ @_ "/>
    <numFmt numFmtId="165" formatCode="General_)"/>
    <numFmt numFmtId="166" formatCode="_-* #,##0_-;\-* #,##0_-;_-* &quot;-&quot;??_-;_-@_-"/>
    <numFmt numFmtId="167" formatCode="_-&quot;$&quot;* #,##0_-;\-&quot;$&quot;* #,##0_-;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8"/>
      <color theme="1"/>
      <name val="Arial"/>
      <family val="2"/>
    </font>
    <font>
      <sz val="9"/>
      <color theme="1"/>
      <name val="Calibri"/>
      <family val="2"/>
      <scheme val="minor"/>
    </font>
    <font>
      <sz val="10"/>
      <color theme="1"/>
      <name val="Arial"/>
      <family val="2"/>
    </font>
    <font>
      <b/>
      <sz val="12"/>
      <color theme="1"/>
      <name val="Arial"/>
      <family val="2"/>
    </font>
    <font>
      <u/>
      <sz val="8"/>
      <color theme="1"/>
      <name val="Arial"/>
      <family val="2"/>
    </font>
    <font>
      <sz val="12"/>
      <color theme="1"/>
      <name val="Arial"/>
      <family val="2"/>
    </font>
    <font>
      <b/>
      <sz val="9"/>
      <name val="Arial"/>
      <family val="2"/>
    </font>
    <font>
      <sz val="10"/>
      <name val="Arial"/>
      <family val="2"/>
    </font>
    <font>
      <b/>
      <sz val="9"/>
      <color theme="0"/>
      <name val="Arial"/>
      <family val="2"/>
    </font>
    <font>
      <sz val="9"/>
      <color theme="1"/>
      <name val="Arial"/>
      <family val="2"/>
    </font>
    <font>
      <b/>
      <sz val="9"/>
      <color theme="1"/>
      <name val="Arial"/>
      <family val="2"/>
    </font>
    <font>
      <sz val="12"/>
      <color theme="1"/>
      <name val="Times New Roman"/>
      <family val="1"/>
    </font>
    <font>
      <b/>
      <u/>
      <sz val="9"/>
      <color theme="1"/>
      <name val="Arial"/>
      <family val="2"/>
    </font>
    <font>
      <u/>
      <sz val="9"/>
      <color theme="1"/>
      <name val="Arial"/>
      <family val="2"/>
    </font>
    <font>
      <b/>
      <i/>
      <u/>
      <sz val="9"/>
      <color theme="1"/>
      <name val="Arial"/>
      <family val="2"/>
    </font>
    <font>
      <b/>
      <i/>
      <u val="singleAccounting"/>
      <sz val="9"/>
      <name val="Arial"/>
      <family val="2"/>
    </font>
    <font>
      <b/>
      <u val="singleAccounting"/>
      <sz val="9"/>
      <color theme="1"/>
      <name val="Arial"/>
      <family val="2"/>
    </font>
    <font>
      <b/>
      <i/>
      <u val="singleAccounting"/>
      <sz val="9"/>
      <color theme="1"/>
      <name val="Arial"/>
      <family val="2"/>
    </font>
    <font>
      <u/>
      <sz val="9"/>
      <color theme="0"/>
      <name val="Arial"/>
      <family val="2"/>
    </font>
    <font>
      <sz val="9"/>
      <color theme="0"/>
      <name val="Arial"/>
      <family val="2"/>
    </font>
    <font>
      <sz val="9"/>
      <color rgb="FFFF0000"/>
      <name val="Arial"/>
      <family val="2"/>
    </font>
    <font>
      <u/>
      <sz val="9"/>
      <name val="Arial"/>
      <family val="2"/>
    </font>
    <font>
      <sz val="9"/>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2">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12">
    <xf numFmtId="0" fontId="0" fillId="0" borderId="0"/>
    <xf numFmtId="44" fontId="1" fillId="0" borderId="0" applyFont="0" applyFill="0" applyBorder="0" applyAlignment="0" applyProtection="0"/>
    <xf numFmtId="0" fontId="1" fillId="0" borderId="0"/>
    <xf numFmtId="0" fontId="4"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5" fontId="11" fillId="0" borderId="0"/>
    <xf numFmtId="43" fontId="1" fillId="0" borderId="0" applyFont="0" applyFill="0" applyBorder="0" applyAlignment="0" applyProtection="0"/>
  </cellStyleXfs>
  <cellXfs count="238">
    <xf numFmtId="0" fontId="0" fillId="0" borderId="0" xfId="0"/>
    <xf numFmtId="0" fontId="5" fillId="0" borderId="0" xfId="0" applyFont="1"/>
    <xf numFmtId="44" fontId="0" fillId="0" borderId="0" xfId="1" applyFont="1"/>
    <xf numFmtId="44" fontId="0" fillId="0" borderId="0" xfId="0" applyNumberFormat="1"/>
    <xf numFmtId="0" fontId="4" fillId="0" borderId="0" xfId="0" applyFont="1" applyAlignment="1">
      <alignment horizontal="left"/>
    </xf>
    <xf numFmtId="0" fontId="4" fillId="0" borderId="0" xfId="0" applyFont="1"/>
    <xf numFmtId="0" fontId="4" fillId="0" borderId="0" xfId="0" applyFont="1" applyAlignment="1">
      <alignment wrapText="1"/>
    </xf>
    <xf numFmtId="0" fontId="6" fillId="4" borderId="9" xfId="0" applyFont="1" applyFill="1" applyBorder="1" applyAlignment="1">
      <alignment horizontal="left"/>
    </xf>
    <xf numFmtId="0" fontId="6" fillId="4" borderId="0" xfId="0" applyFont="1" applyFill="1" applyBorder="1"/>
    <xf numFmtId="0" fontId="2" fillId="0" borderId="0" xfId="0" applyFont="1"/>
    <xf numFmtId="0" fontId="0" fillId="0" borderId="0" xfId="0" applyBorder="1"/>
    <xf numFmtId="43" fontId="0" fillId="0" borderId="0" xfId="11" applyFont="1"/>
    <xf numFmtId="0" fontId="7" fillId="2" borderId="5" xfId="2" applyFont="1" applyFill="1" applyBorder="1" applyAlignment="1">
      <alignment horizontal="center"/>
    </xf>
    <xf numFmtId="0" fontId="7" fillId="2" borderId="17" xfId="2" applyFont="1" applyFill="1" applyBorder="1" applyAlignment="1">
      <alignment horizontal="center"/>
    </xf>
    <xf numFmtId="0" fontId="13" fillId="0" borderId="10" xfId="0" applyFont="1" applyBorder="1" applyAlignment="1">
      <alignment horizontal="center" vertical="center" wrapText="1"/>
    </xf>
    <xf numFmtId="44" fontId="14" fillId="5" borderId="13" xfId="0" applyNumberFormat="1"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44" fontId="13" fillId="0" borderId="13" xfId="0" applyNumberFormat="1" applyFont="1" applyBorder="1" applyAlignment="1">
      <alignment horizontal="center" vertical="center" wrapText="1"/>
    </xf>
    <xf numFmtId="0" fontId="13" fillId="0" borderId="11" xfId="0" applyFont="1" applyBorder="1" applyAlignment="1">
      <alignment horizontal="justify" vertical="center" wrapText="1"/>
    </xf>
    <xf numFmtId="0" fontId="13" fillId="0" borderId="13" xfId="0" applyFont="1" applyBorder="1" applyAlignment="1">
      <alignment horizontal="justify" vertical="center" wrapText="1"/>
    </xf>
    <xf numFmtId="44" fontId="13" fillId="0" borderId="13" xfId="1" applyFont="1" applyBorder="1" applyAlignment="1">
      <alignment horizontal="center" vertical="center" wrapText="1"/>
    </xf>
    <xf numFmtId="0" fontId="13" fillId="0" borderId="0" xfId="0" applyFont="1" applyAlignment="1">
      <alignment horizontal="center" vertical="center" wrapText="1"/>
    </xf>
    <xf numFmtId="0" fontId="0" fillId="0" borderId="9" xfId="0" applyBorder="1" applyAlignment="1">
      <alignment vertical="center"/>
    </xf>
    <xf numFmtId="0" fontId="0" fillId="0" borderId="0" xfId="0" applyBorder="1" applyAlignment="1">
      <alignment vertical="center"/>
    </xf>
    <xf numFmtId="44" fontId="13" fillId="0" borderId="29" xfId="1" applyFont="1" applyBorder="1" applyAlignment="1">
      <alignment horizontal="center" vertical="center" wrapText="1"/>
    </xf>
    <xf numFmtId="44" fontId="13" fillId="0" borderId="10" xfId="1" applyFont="1" applyBorder="1" applyAlignment="1">
      <alignment horizontal="center" vertical="center" wrapText="1"/>
    </xf>
    <xf numFmtId="0" fontId="13" fillId="0" borderId="22" xfId="0" applyFont="1" applyBorder="1" applyAlignment="1">
      <alignment horizontal="left" vertical="center"/>
    </xf>
    <xf numFmtId="44" fontId="13" fillId="0" borderId="7" xfId="1" applyFont="1" applyBorder="1" applyAlignment="1">
      <alignment horizontal="center" vertical="center" wrapText="1"/>
    </xf>
    <xf numFmtId="0" fontId="0" fillId="0" borderId="12" xfId="0" applyBorder="1"/>
    <xf numFmtId="0" fontId="14" fillId="0" borderId="15" xfId="0" applyFont="1" applyFill="1" applyBorder="1" applyAlignment="1">
      <alignment horizontal="justify" vertical="center" wrapText="1"/>
    </xf>
    <xf numFmtId="44" fontId="14" fillId="5" borderId="19" xfId="0" applyNumberFormat="1" applyFont="1" applyFill="1" applyBorder="1" applyAlignment="1">
      <alignment horizontal="center" vertical="center" wrapText="1"/>
    </xf>
    <xf numFmtId="0" fontId="13" fillId="0" borderId="10" xfId="0" applyFont="1" applyBorder="1" applyAlignment="1">
      <alignment horizontal="justify" vertical="center" wrapText="1"/>
    </xf>
    <xf numFmtId="44" fontId="14" fillId="5" borderId="13" xfId="1" applyFont="1" applyFill="1" applyBorder="1" applyAlignment="1">
      <alignment horizontal="center" vertical="center" wrapText="1"/>
    </xf>
    <xf numFmtId="0" fontId="13" fillId="0" borderId="22" xfId="0" applyFont="1" applyBorder="1" applyAlignment="1">
      <alignment horizontal="justify" vertical="center" wrapText="1"/>
    </xf>
    <xf numFmtId="44" fontId="14" fillId="0" borderId="13" xfId="1" applyFont="1" applyBorder="1" applyAlignment="1">
      <alignment horizontal="center" vertical="center" wrapText="1"/>
    </xf>
    <xf numFmtId="0" fontId="15" fillId="0" borderId="0" xfId="0" applyFont="1" applyAlignment="1">
      <alignment vertical="center" wrapText="1"/>
    </xf>
    <xf numFmtId="44" fontId="15" fillId="0" borderId="0" xfId="1" applyFont="1" applyAlignment="1">
      <alignment vertical="center" wrapText="1"/>
    </xf>
    <xf numFmtId="0" fontId="13" fillId="0" borderId="12" xfId="0" applyFont="1" applyBorder="1" applyAlignment="1">
      <alignment horizontal="justify" vertical="center" wrapText="1"/>
    </xf>
    <xf numFmtId="44" fontId="14" fillId="0" borderId="13" xfId="0" applyNumberFormat="1" applyFont="1" applyBorder="1" applyAlignment="1">
      <alignment horizontal="center" vertical="center" wrapText="1"/>
    </xf>
    <xf numFmtId="0" fontId="0" fillId="0" borderId="19" xfId="0" applyBorder="1"/>
    <xf numFmtId="0" fontId="13" fillId="0" borderId="21" xfId="0" applyFont="1" applyBorder="1" applyAlignment="1">
      <alignment horizontal="left" vertical="center" wrapText="1" indent="2"/>
    </xf>
    <xf numFmtId="0" fontId="13" fillId="0" borderId="29" xfId="0" applyFont="1" applyBorder="1" applyAlignment="1">
      <alignment horizontal="left" vertical="center" wrapText="1" indent="2"/>
    </xf>
    <xf numFmtId="44" fontId="13" fillId="0" borderId="29" xfId="0" applyNumberFormat="1" applyFont="1" applyBorder="1" applyAlignment="1">
      <alignment horizontal="center" vertical="center" wrapText="1"/>
    </xf>
    <xf numFmtId="0" fontId="13" fillId="0" borderId="11" xfId="0" applyFont="1" applyBorder="1" applyAlignment="1">
      <alignment horizontal="left" vertical="center" wrapText="1" indent="2"/>
    </xf>
    <xf numFmtId="0" fontId="13" fillId="0" borderId="13" xfId="0" applyFont="1" applyBorder="1" applyAlignment="1">
      <alignment horizontal="left" vertical="center" wrapText="1" indent="2"/>
    </xf>
    <xf numFmtId="43" fontId="5" fillId="0" borderId="0" xfId="11" applyFont="1"/>
    <xf numFmtId="0" fontId="14" fillId="3" borderId="6" xfId="2" applyFont="1" applyFill="1" applyBorder="1"/>
    <xf numFmtId="0" fontId="14" fillId="3" borderId="7" xfId="2" applyFont="1" applyFill="1" applyBorder="1"/>
    <xf numFmtId="0" fontId="14" fillId="3" borderId="9" xfId="2" applyFont="1" applyFill="1" applyBorder="1"/>
    <xf numFmtId="0" fontId="14" fillId="3" borderId="0" xfId="2" applyFont="1" applyFill="1" applyBorder="1" applyAlignment="1">
      <alignment horizontal="center"/>
    </xf>
    <xf numFmtId="0" fontId="14" fillId="3" borderId="9" xfId="2" applyFont="1" applyFill="1" applyBorder="1" applyAlignment="1"/>
    <xf numFmtId="0" fontId="14" fillId="3" borderId="11" xfId="2" applyFont="1" applyFill="1" applyBorder="1"/>
    <xf numFmtId="0" fontId="14" fillId="3" borderId="12" xfId="2" applyFont="1" applyFill="1" applyBorder="1"/>
    <xf numFmtId="0" fontId="14" fillId="3" borderId="16" xfId="2" applyFont="1" applyFill="1" applyBorder="1" applyAlignment="1">
      <alignment horizontal="center"/>
    </xf>
    <xf numFmtId="0" fontId="14" fillId="3" borderId="11" xfId="2" applyFont="1" applyFill="1" applyBorder="1" applyAlignment="1">
      <alignment horizontal="center"/>
    </xf>
    <xf numFmtId="0" fontId="14" fillId="4" borderId="9" xfId="2" applyFont="1" applyFill="1" applyBorder="1"/>
    <xf numFmtId="0" fontId="13" fillId="4" borderId="0" xfId="2" applyFont="1" applyFill="1" applyBorder="1"/>
    <xf numFmtId="0" fontId="13" fillId="4" borderId="14" xfId="0" applyFont="1" applyFill="1" applyBorder="1"/>
    <xf numFmtId="0" fontId="13" fillId="4" borderId="6" xfId="0" applyFont="1" applyFill="1" applyBorder="1"/>
    <xf numFmtId="0" fontId="14" fillId="4" borderId="0" xfId="2" applyFont="1" applyFill="1" applyBorder="1"/>
    <xf numFmtId="0" fontId="13" fillId="4" borderId="14" xfId="2" applyFont="1" applyFill="1" applyBorder="1"/>
    <xf numFmtId="0" fontId="13" fillId="4" borderId="15" xfId="0" applyFont="1" applyFill="1" applyBorder="1"/>
    <xf numFmtId="0" fontId="13" fillId="4" borderId="9" xfId="0" applyFont="1" applyFill="1" applyBorder="1"/>
    <xf numFmtId="44" fontId="13" fillId="4" borderId="0" xfId="2" applyNumberFormat="1" applyFont="1" applyFill="1" applyBorder="1"/>
    <xf numFmtId="0" fontId="13" fillId="4" borderId="15" xfId="2" applyFont="1" applyFill="1" applyBorder="1"/>
    <xf numFmtId="0" fontId="13" fillId="4" borderId="9" xfId="2" applyFont="1" applyFill="1" applyBorder="1"/>
    <xf numFmtId="0" fontId="14" fillId="4" borderId="0" xfId="2" applyFont="1" applyFill="1" applyBorder="1" applyAlignment="1">
      <alignment horizontal="left"/>
    </xf>
    <xf numFmtId="0" fontId="13" fillId="4" borderId="15" xfId="2" applyFont="1" applyFill="1" applyBorder="1" applyAlignment="1">
      <alignment horizontal="left"/>
    </xf>
    <xf numFmtId="0" fontId="16" fillId="4" borderId="9" xfId="2" applyFont="1" applyFill="1" applyBorder="1"/>
    <xf numFmtId="0" fontId="16" fillId="4" borderId="0" xfId="2" applyFont="1" applyFill="1" applyBorder="1" applyAlignment="1"/>
    <xf numFmtId="44" fontId="14" fillId="4" borderId="9" xfId="2" applyNumberFormat="1" applyFont="1" applyFill="1" applyBorder="1"/>
    <xf numFmtId="0" fontId="16" fillId="4" borderId="0" xfId="0" applyFont="1" applyFill="1" applyBorder="1" applyAlignment="1">
      <alignment horizontal="left"/>
    </xf>
    <xf numFmtId="0" fontId="16" fillId="4" borderId="0" xfId="0" applyFont="1" applyFill="1" applyBorder="1" applyAlignment="1"/>
    <xf numFmtId="0" fontId="13" fillId="4" borderId="0" xfId="2" applyFont="1" applyFill="1" applyBorder="1" applyAlignment="1"/>
    <xf numFmtId="44" fontId="13" fillId="4" borderId="15" xfId="2" applyNumberFormat="1" applyFont="1" applyFill="1" applyBorder="1"/>
    <xf numFmtId="44" fontId="13" fillId="4" borderId="9" xfId="2" applyNumberFormat="1" applyFont="1" applyFill="1" applyBorder="1"/>
    <xf numFmtId="0" fontId="13" fillId="4" borderId="0" xfId="0" applyFont="1" applyFill="1" applyBorder="1" applyAlignment="1">
      <alignment horizontal="left"/>
    </xf>
    <xf numFmtId="0" fontId="13" fillId="4" borderId="0" xfId="0" applyFont="1" applyFill="1" applyBorder="1" applyAlignment="1"/>
    <xf numFmtId="44" fontId="5" fillId="0" borderId="0" xfId="0" applyNumberFormat="1" applyFont="1"/>
    <xf numFmtId="0" fontId="13" fillId="4" borderId="9" xfId="2" applyFont="1" applyFill="1" applyBorder="1" applyAlignment="1">
      <alignment horizontal="left"/>
    </xf>
    <xf numFmtId="0" fontId="13" fillId="4" borderId="0" xfId="0" applyFont="1" applyFill="1" applyBorder="1"/>
    <xf numFmtId="0" fontId="16" fillId="4" borderId="9" xfId="2" applyFont="1" applyFill="1" applyBorder="1" applyAlignment="1">
      <alignment horizontal="left"/>
    </xf>
    <xf numFmtId="0" fontId="13" fillId="4" borderId="0" xfId="0" applyFont="1" applyFill="1" applyBorder="1" applyAlignment="1">
      <alignment wrapText="1"/>
    </xf>
    <xf numFmtId="44" fontId="5" fillId="0" borderId="0" xfId="1" applyFont="1"/>
    <xf numFmtId="0" fontId="14" fillId="4" borderId="9" xfId="2" applyFont="1" applyFill="1" applyBorder="1" applyAlignment="1">
      <alignment horizontal="left"/>
    </xf>
    <xf numFmtId="0" fontId="14" fillId="4" borderId="0" xfId="2" applyFont="1" applyFill="1" applyBorder="1" applyAlignment="1"/>
    <xf numFmtId="0" fontId="16" fillId="4" borderId="0" xfId="2" applyFont="1" applyFill="1" applyBorder="1"/>
    <xf numFmtId="0" fontId="18" fillId="4" borderId="9" xfId="2" applyFont="1" applyFill="1" applyBorder="1" applyAlignment="1">
      <alignment horizontal="left"/>
    </xf>
    <xf numFmtId="44" fontId="19" fillId="4" borderId="15" xfId="2" applyNumberFormat="1" applyFont="1" applyFill="1" applyBorder="1"/>
    <xf numFmtId="44" fontId="13" fillId="4" borderId="15" xfId="0" applyNumberFormat="1" applyFont="1" applyFill="1" applyBorder="1"/>
    <xf numFmtId="44" fontId="13" fillId="4" borderId="9" xfId="0" applyNumberFormat="1" applyFont="1" applyFill="1" applyBorder="1"/>
    <xf numFmtId="0" fontId="18" fillId="4" borderId="0" xfId="2" applyFont="1" applyFill="1" applyBorder="1"/>
    <xf numFmtId="44" fontId="20" fillId="4" borderId="15" xfId="2" applyNumberFormat="1" applyFont="1" applyFill="1" applyBorder="1"/>
    <xf numFmtId="0" fontId="14" fillId="4" borderId="0" xfId="0" applyFont="1" applyFill="1" applyBorder="1" applyAlignment="1">
      <alignment horizontal="left"/>
    </xf>
    <xf numFmtId="0" fontId="14" fillId="4" borderId="0" xfId="0" applyFont="1" applyFill="1" applyBorder="1" applyAlignment="1"/>
    <xf numFmtId="0" fontId="16" fillId="4" borderId="0" xfId="2" applyFont="1" applyFill="1" applyBorder="1" applyAlignment="1">
      <alignment horizontal="left"/>
    </xf>
    <xf numFmtId="0" fontId="13" fillId="4" borderId="9" xfId="2" applyFont="1" applyFill="1" applyBorder="1" applyAlignment="1"/>
    <xf numFmtId="0" fontId="18" fillId="4" borderId="0" xfId="0" applyFont="1" applyFill="1" applyBorder="1" applyAlignment="1">
      <alignment horizontal="left"/>
    </xf>
    <xf numFmtId="0" fontId="18" fillId="4" borderId="0" xfId="0" applyFont="1" applyFill="1" applyBorder="1" applyAlignment="1"/>
    <xf numFmtId="44" fontId="18" fillId="4" borderId="15" xfId="0" applyNumberFormat="1" applyFont="1" applyFill="1" applyBorder="1"/>
    <xf numFmtId="0" fontId="13" fillId="4" borderId="0" xfId="2" applyFont="1" applyFill="1" applyBorder="1" applyAlignment="1">
      <alignment horizontal="left"/>
    </xf>
    <xf numFmtId="44" fontId="21" fillId="4" borderId="15" xfId="0" applyNumberFormat="1" applyFont="1" applyFill="1" applyBorder="1"/>
    <xf numFmtId="0" fontId="18" fillId="4" borderId="9" xfId="2" applyFont="1" applyFill="1" applyBorder="1"/>
    <xf numFmtId="44" fontId="21" fillId="4" borderId="15" xfId="2" applyNumberFormat="1" applyFont="1" applyFill="1" applyBorder="1"/>
    <xf numFmtId="0" fontId="13" fillId="4" borderId="11" xfId="0" applyFont="1" applyFill="1" applyBorder="1"/>
    <xf numFmtId="0" fontId="13" fillId="4" borderId="12" xfId="0" applyFont="1" applyFill="1" applyBorder="1" applyAlignment="1"/>
    <xf numFmtId="0" fontId="13" fillId="4" borderId="16" xfId="0" applyFont="1" applyFill="1" applyBorder="1"/>
    <xf numFmtId="0" fontId="13" fillId="4" borderId="12" xfId="0" applyFont="1" applyFill="1" applyBorder="1" applyAlignment="1">
      <alignment horizontal="left"/>
    </xf>
    <xf numFmtId="0" fontId="13" fillId="4" borderId="16" xfId="0" applyFont="1" applyFill="1" applyBorder="1" applyAlignment="1">
      <alignment horizontal="left"/>
    </xf>
    <xf numFmtId="0" fontId="13" fillId="2" borderId="7" xfId="0" applyFont="1" applyFill="1" applyBorder="1"/>
    <xf numFmtId="0" fontId="13" fillId="2" borderId="7" xfId="0" applyFont="1" applyFill="1" applyBorder="1" applyAlignment="1">
      <alignment wrapText="1"/>
    </xf>
    <xf numFmtId="0" fontId="13" fillId="2" borderId="0" xfId="0" applyFont="1" applyFill="1" applyBorder="1" applyAlignment="1">
      <alignment wrapText="1"/>
    </xf>
    <xf numFmtId="44" fontId="13" fillId="2" borderId="0" xfId="1" applyFont="1" applyFill="1" applyBorder="1"/>
    <xf numFmtId="0" fontId="14" fillId="2" borderId="0" xfId="0" applyFont="1" applyFill="1"/>
    <xf numFmtId="0" fontId="13" fillId="0" borderId="0" xfId="0" applyFont="1"/>
    <xf numFmtId="0" fontId="17" fillId="2" borderId="0" xfId="0" applyFont="1" applyFill="1" applyBorder="1"/>
    <xf numFmtId="44" fontId="13" fillId="2" borderId="0" xfId="0" applyNumberFormat="1" applyFont="1" applyFill="1"/>
    <xf numFmtId="0" fontId="14" fillId="2" borderId="0" xfId="0" applyFont="1" applyFill="1" applyAlignment="1">
      <alignment horizontal="center"/>
    </xf>
    <xf numFmtId="0" fontId="13" fillId="2" borderId="0" xfId="0" applyFont="1" applyFill="1"/>
    <xf numFmtId="44" fontId="14" fillId="2" borderId="0" xfId="0" applyNumberFormat="1" applyFont="1" applyFill="1" applyAlignment="1">
      <alignment horizontal="center"/>
    </xf>
    <xf numFmtId="44" fontId="14" fillId="2" borderId="0" xfId="1" applyFont="1" applyFill="1" applyAlignment="1">
      <alignment horizontal="center"/>
    </xf>
    <xf numFmtId="0" fontId="13" fillId="2" borderId="0" xfId="0" applyFont="1" applyFill="1" applyAlignment="1">
      <alignment horizontal="left"/>
    </xf>
    <xf numFmtId="0" fontId="13" fillId="2" borderId="0" xfId="0" applyFont="1" applyFill="1" applyAlignment="1">
      <alignment wrapText="1"/>
    </xf>
    <xf numFmtId="0" fontId="13" fillId="2" borderId="0" xfId="0" applyFont="1" applyFill="1" applyAlignment="1">
      <alignment vertical="center"/>
    </xf>
    <xf numFmtId="0" fontId="13" fillId="0" borderId="0" xfId="0" applyFont="1" applyAlignment="1">
      <alignment horizontal="left"/>
    </xf>
    <xf numFmtId="0" fontId="13" fillId="0" borderId="0" xfId="0" applyFont="1" applyAlignment="1">
      <alignment wrapText="1"/>
    </xf>
    <xf numFmtId="4" fontId="13" fillId="0" borderId="0" xfId="0" applyNumberFormat="1" applyFont="1"/>
    <xf numFmtId="44" fontId="14" fillId="4" borderId="30" xfId="2" applyNumberFormat="1" applyFont="1" applyFill="1" applyBorder="1"/>
    <xf numFmtId="44" fontId="14" fillId="4" borderId="30" xfId="0" applyNumberFormat="1" applyFont="1" applyFill="1" applyBorder="1"/>
    <xf numFmtId="44" fontId="13" fillId="0" borderId="0" xfId="0" applyNumberFormat="1" applyFont="1"/>
    <xf numFmtId="0" fontId="14" fillId="2" borderId="0" xfId="0" applyFont="1" applyFill="1" applyAlignment="1">
      <alignment horizontal="center"/>
    </xf>
    <xf numFmtId="0" fontId="3" fillId="2" borderId="0" xfId="2" applyFont="1" applyFill="1" applyBorder="1" applyAlignment="1">
      <alignment horizontal="center"/>
    </xf>
    <xf numFmtId="0" fontId="7" fillId="2" borderId="4" xfId="2" applyFont="1" applyFill="1" applyBorder="1" applyAlignment="1">
      <alignment horizontal="center"/>
    </xf>
    <xf numFmtId="43" fontId="13" fillId="2" borderId="0" xfId="0" applyNumberFormat="1" applyFont="1" applyFill="1" applyAlignment="1">
      <alignment wrapText="1"/>
    </xf>
    <xf numFmtId="43" fontId="13" fillId="2" borderId="0" xfId="11" applyFont="1" applyFill="1"/>
    <xf numFmtId="0" fontId="4" fillId="0" borderId="12" xfId="0" applyFont="1" applyBorder="1"/>
    <xf numFmtId="0" fontId="4" fillId="0" borderId="12" xfId="0" applyFont="1" applyBorder="1" applyAlignment="1">
      <alignment wrapText="1"/>
    </xf>
    <xf numFmtId="0" fontId="4" fillId="0" borderId="12" xfId="0" applyFont="1" applyBorder="1" applyAlignment="1">
      <alignment horizontal="left"/>
    </xf>
    <xf numFmtId="0" fontId="4" fillId="0" borderId="25" xfId="0" applyFont="1" applyBorder="1"/>
    <xf numFmtId="44" fontId="13" fillId="2" borderId="0" xfId="0" applyNumberFormat="1" applyFont="1" applyFill="1" applyBorder="1" applyAlignment="1">
      <alignment wrapText="1"/>
    </xf>
    <xf numFmtId="43" fontId="13" fillId="2" borderId="0" xfId="0" applyNumberFormat="1" applyFont="1" applyFill="1"/>
    <xf numFmtId="0" fontId="3" fillId="2" borderId="18" xfId="2" applyFont="1" applyFill="1" applyBorder="1" applyAlignment="1">
      <alignment horizontal="center"/>
    </xf>
    <xf numFmtId="0" fontId="7" fillId="2" borderId="0" xfId="2" applyFont="1" applyFill="1" applyBorder="1" applyAlignment="1">
      <alignment horizontal="center"/>
    </xf>
    <xf numFmtId="0" fontId="9" fillId="2" borderId="0" xfId="2" applyFont="1" applyFill="1" applyBorder="1" applyAlignment="1">
      <alignment horizontal="center"/>
    </xf>
    <xf numFmtId="44" fontId="8" fillId="4" borderId="0" xfId="2" applyNumberFormat="1" applyFont="1" applyFill="1" applyBorder="1" applyAlignment="1"/>
    <xf numFmtId="0" fontId="4" fillId="0" borderId="1" xfId="0" applyFont="1" applyBorder="1"/>
    <xf numFmtId="0" fontId="4" fillId="2" borderId="0" xfId="0" applyFont="1" applyFill="1" applyBorder="1"/>
    <xf numFmtId="0" fontId="14" fillId="2" borderId="0" xfId="2" applyFont="1" applyFill="1" applyBorder="1"/>
    <xf numFmtId="0" fontId="14" fillId="2" borderId="0" xfId="2" applyFont="1" applyFill="1" applyBorder="1" applyAlignment="1">
      <alignment horizontal="center"/>
    </xf>
    <xf numFmtId="0" fontId="13" fillId="2" borderId="0" xfId="2" applyFont="1" applyFill="1" applyBorder="1"/>
    <xf numFmtId="167" fontId="21" fillId="4" borderId="15" xfId="2" applyNumberFormat="1" applyFont="1" applyFill="1" applyBorder="1"/>
    <xf numFmtId="44" fontId="13" fillId="2" borderId="0" xfId="2" applyNumberFormat="1" applyFont="1" applyFill="1" applyBorder="1"/>
    <xf numFmtId="167" fontId="14" fillId="4" borderId="30" xfId="2" applyNumberFormat="1" applyFont="1" applyFill="1" applyBorder="1"/>
    <xf numFmtId="167" fontId="13" fillId="4" borderId="15" xfId="2" applyNumberFormat="1" applyFont="1" applyFill="1" applyBorder="1"/>
    <xf numFmtId="167" fontId="13" fillId="4" borderId="9" xfId="2" applyNumberFormat="1" applyFont="1" applyFill="1" applyBorder="1"/>
    <xf numFmtId="0" fontId="22" fillId="4" borderId="9" xfId="2" applyFont="1" applyFill="1" applyBorder="1"/>
    <xf numFmtId="0" fontId="13" fillId="2" borderId="0" xfId="0" applyFont="1" applyFill="1" applyBorder="1" applyAlignment="1"/>
    <xf numFmtId="0" fontId="23" fillId="4" borderId="9" xfId="2" applyFont="1" applyFill="1" applyBorder="1" applyAlignment="1">
      <alignment horizontal="left"/>
    </xf>
    <xf numFmtId="0" fontId="13" fillId="2" borderId="0" xfId="0" applyFont="1" applyFill="1" applyBorder="1" applyAlignment="1">
      <alignment horizontal="left"/>
    </xf>
    <xf numFmtId="44" fontId="4" fillId="4" borderId="0" xfId="2" applyNumberFormat="1" applyFont="1" applyFill="1" applyBorder="1" applyAlignment="1"/>
    <xf numFmtId="0" fontId="13" fillId="2" borderId="0" xfId="0" applyFont="1" applyFill="1" applyBorder="1"/>
    <xf numFmtId="0" fontId="12" fillId="4" borderId="9" xfId="2" applyFont="1" applyFill="1" applyBorder="1" applyAlignment="1">
      <alignment horizontal="left"/>
    </xf>
    <xf numFmtId="0" fontId="13" fillId="2" borderId="0" xfId="2" applyFont="1" applyFill="1" applyBorder="1" applyAlignment="1"/>
    <xf numFmtId="167" fontId="20" fillId="4" borderId="15" xfId="2" applyNumberFormat="1" applyFont="1" applyFill="1" applyBorder="1"/>
    <xf numFmtId="167" fontId="13" fillId="4" borderId="15" xfId="0" applyNumberFormat="1" applyFont="1" applyFill="1" applyBorder="1"/>
    <xf numFmtId="167" fontId="13" fillId="4" borderId="9" xfId="0" applyNumberFormat="1" applyFont="1" applyFill="1" applyBorder="1"/>
    <xf numFmtId="0" fontId="14" fillId="2" borderId="0" xfId="2" applyFont="1" applyFill="1" applyBorder="1" applyAlignment="1"/>
    <xf numFmtId="0" fontId="17" fillId="4" borderId="0" xfId="2" applyFont="1" applyFill="1" applyBorder="1" applyAlignment="1"/>
    <xf numFmtId="0" fontId="17" fillId="4" borderId="9" xfId="2" applyFont="1" applyFill="1" applyBorder="1"/>
    <xf numFmtId="0" fontId="14" fillId="4" borderId="9" xfId="0" applyFont="1" applyFill="1" applyBorder="1" applyAlignment="1">
      <alignment horizontal="left"/>
    </xf>
    <xf numFmtId="166" fontId="0" fillId="0" borderId="0" xfId="11" applyNumberFormat="1" applyFont="1"/>
    <xf numFmtId="0" fontId="24" fillId="2" borderId="0" xfId="0" applyFont="1" applyFill="1" applyBorder="1" applyAlignment="1"/>
    <xf numFmtId="167" fontId="14" fillId="4" borderId="30" xfId="0" applyNumberFormat="1" applyFont="1" applyFill="1" applyBorder="1"/>
    <xf numFmtId="0" fontId="12" fillId="4" borderId="9" xfId="0" applyFont="1" applyFill="1" applyBorder="1" applyAlignment="1">
      <alignment horizontal="left"/>
    </xf>
    <xf numFmtId="167" fontId="14" fillId="4" borderId="31" xfId="0" applyNumberFormat="1" applyFont="1" applyFill="1" applyBorder="1"/>
    <xf numFmtId="0" fontId="23" fillId="4" borderId="9" xfId="0" applyFont="1" applyFill="1" applyBorder="1" applyAlignment="1">
      <alignment horizontal="left"/>
    </xf>
    <xf numFmtId="167" fontId="14" fillId="4" borderId="20" xfId="0" applyNumberFormat="1" applyFont="1" applyFill="1" applyBorder="1"/>
    <xf numFmtId="0" fontId="18" fillId="2" borderId="0" xfId="0" applyFont="1" applyFill="1" applyBorder="1" applyAlignment="1"/>
    <xf numFmtId="0" fontId="16" fillId="4" borderId="9" xfId="0" applyFont="1" applyFill="1" applyBorder="1" applyAlignment="1">
      <alignment horizontal="left"/>
    </xf>
    <xf numFmtId="167" fontId="14" fillId="4" borderId="15" xfId="0" applyNumberFormat="1" applyFont="1" applyFill="1" applyBorder="1"/>
    <xf numFmtId="167" fontId="14" fillId="2" borderId="0" xfId="0" applyNumberFormat="1" applyFont="1" applyFill="1" applyAlignment="1">
      <alignment horizontal="center"/>
    </xf>
    <xf numFmtId="0" fontId="25" fillId="4" borderId="9" xfId="0" applyFont="1" applyFill="1" applyBorder="1" applyAlignment="1">
      <alignment horizontal="left"/>
    </xf>
    <xf numFmtId="167" fontId="0" fillId="0" borderId="0" xfId="0" applyNumberFormat="1"/>
    <xf numFmtId="0" fontId="10" fillId="4" borderId="0" xfId="0" applyFont="1" applyFill="1" applyBorder="1" applyAlignment="1">
      <alignment horizontal="left"/>
    </xf>
    <xf numFmtId="0" fontId="10" fillId="4" borderId="0" xfId="0" applyFont="1" applyFill="1" applyBorder="1" applyAlignment="1"/>
    <xf numFmtId="0" fontId="26" fillId="4" borderId="9" xfId="0" applyFont="1" applyFill="1" applyBorder="1" applyAlignment="1">
      <alignment horizontal="left"/>
    </xf>
    <xf numFmtId="0" fontId="14" fillId="4" borderId="9" xfId="2" applyFont="1" applyFill="1" applyBorder="1" applyAlignment="1"/>
    <xf numFmtId="0" fontId="14" fillId="4" borderId="9" xfId="0" applyFont="1" applyFill="1" applyBorder="1" applyAlignment="1"/>
    <xf numFmtId="0" fontId="13" fillId="4" borderId="9" xfId="0" applyFont="1" applyFill="1" applyBorder="1" applyAlignment="1">
      <alignment horizontal="left"/>
    </xf>
    <xf numFmtId="0" fontId="3" fillId="2" borderId="4" xfId="2" applyFont="1" applyFill="1" applyBorder="1" applyAlignment="1">
      <alignment horizontal="center"/>
    </xf>
    <xf numFmtId="0" fontId="9" fillId="2" borderId="5" xfId="2" applyFont="1" applyFill="1" applyBorder="1" applyAlignment="1">
      <alignment horizontal="center"/>
    </xf>
    <xf numFmtId="0" fontId="4" fillId="2" borderId="17" xfId="0" applyFont="1" applyFill="1" applyBorder="1" applyAlignment="1">
      <alignment horizontal="left"/>
    </xf>
    <xf numFmtId="0" fontId="4" fillId="0" borderId="3" xfId="0" applyFont="1" applyBorder="1"/>
    <xf numFmtId="0" fontId="4" fillId="0" borderId="2" xfId="0" applyFont="1" applyBorder="1"/>
    <xf numFmtId="44" fontId="14" fillId="4" borderId="15" xfId="2" applyNumberFormat="1" applyFont="1" applyFill="1" applyBorder="1"/>
    <xf numFmtId="43" fontId="13" fillId="4" borderId="12" xfId="11" applyFont="1" applyFill="1" applyBorder="1" applyAlignment="1">
      <alignment horizontal="left"/>
    </xf>
    <xf numFmtId="44" fontId="13" fillId="4" borderId="11" xfId="0" applyNumberFormat="1" applyFont="1" applyFill="1" applyBorder="1"/>
    <xf numFmtId="44" fontId="21" fillId="4" borderId="9" xfId="2" applyNumberFormat="1" applyFont="1" applyFill="1" applyBorder="1"/>
    <xf numFmtId="44" fontId="14" fillId="4" borderId="11" xfId="1" applyFont="1" applyFill="1" applyBorder="1" applyAlignment="1">
      <alignment horizontal="center"/>
    </xf>
    <xf numFmtId="43" fontId="4" fillId="0" borderId="12" xfId="11" applyFont="1" applyBorder="1"/>
    <xf numFmtId="43" fontId="13" fillId="4" borderId="0" xfId="11" applyFont="1" applyFill="1" applyBorder="1" applyAlignment="1"/>
    <xf numFmtId="0" fontId="14" fillId="3" borderId="6" xfId="2" applyFont="1" applyFill="1" applyBorder="1" applyAlignment="1">
      <alignment horizontal="center"/>
    </xf>
    <xf numFmtId="0" fontId="14" fillId="3" borderId="8" xfId="2" applyFont="1" applyFill="1" applyBorder="1" applyAlignment="1">
      <alignment horizontal="center"/>
    </xf>
    <xf numFmtId="0" fontId="14" fillId="3" borderId="23" xfId="2" applyFont="1" applyFill="1" applyBorder="1" applyAlignment="1">
      <alignment horizontal="center"/>
    </xf>
    <xf numFmtId="0" fontId="14" fillId="3" borderId="24" xfId="2" applyFont="1" applyFill="1" applyBorder="1" applyAlignment="1">
      <alignment horizontal="center"/>
    </xf>
    <xf numFmtId="0" fontId="3" fillId="2" borderId="3" xfId="2" applyFont="1" applyFill="1" applyBorder="1" applyAlignment="1">
      <alignment horizontal="center"/>
    </xf>
    <xf numFmtId="0" fontId="3" fillId="2" borderId="18" xfId="2" applyFont="1" applyFill="1" applyBorder="1" applyAlignment="1">
      <alignment horizontal="center"/>
    </xf>
    <xf numFmtId="0" fontId="7" fillId="2" borderId="2" xfId="2" applyFont="1" applyFill="1" applyBorder="1" applyAlignment="1">
      <alignment horizontal="center"/>
    </xf>
    <xf numFmtId="0" fontId="7" fillId="2" borderId="0" xfId="2" applyFont="1" applyFill="1" applyBorder="1" applyAlignment="1">
      <alignment horizontal="center"/>
    </xf>
    <xf numFmtId="0" fontId="9" fillId="2" borderId="2" xfId="2" applyFont="1" applyFill="1" applyBorder="1" applyAlignment="1">
      <alignment horizontal="center"/>
    </xf>
    <xf numFmtId="0" fontId="9" fillId="2" borderId="0" xfId="2" applyFont="1" applyFill="1" applyBorder="1" applyAlignment="1">
      <alignment horizontal="center"/>
    </xf>
    <xf numFmtId="0" fontId="14" fillId="3" borderId="0" xfId="2" applyFont="1" applyFill="1" applyBorder="1" applyAlignment="1">
      <alignment horizontal="center"/>
    </xf>
    <xf numFmtId="0" fontId="13" fillId="0" borderId="21" xfId="0" applyFont="1" applyBorder="1" applyAlignment="1">
      <alignment horizontal="justify" vertical="center" wrapText="1"/>
    </xf>
    <xf numFmtId="0" fontId="13" fillId="0" borderId="29" xfId="0" applyFont="1" applyBorder="1" applyAlignment="1">
      <alignment horizontal="justify" vertical="center" wrapText="1"/>
    </xf>
    <xf numFmtId="0" fontId="13" fillId="0" borderId="22" xfId="0" applyFont="1" applyBorder="1" applyAlignment="1">
      <alignment horizontal="justify" vertical="center" wrapText="1"/>
    </xf>
    <xf numFmtId="0" fontId="14" fillId="5" borderId="21" xfId="0" applyFont="1" applyFill="1" applyBorder="1" applyAlignment="1">
      <alignment horizontal="justify" vertical="center" wrapText="1"/>
    </xf>
    <xf numFmtId="0" fontId="14" fillId="5" borderId="29" xfId="0" applyFont="1" applyFill="1" applyBorder="1" applyAlignment="1">
      <alignment horizontal="justify" vertical="center" wrapText="1"/>
    </xf>
    <xf numFmtId="0" fontId="13" fillId="0" borderId="6" xfId="0" applyFont="1" applyBorder="1" applyAlignment="1">
      <alignment horizontal="left" vertical="center" indent="2"/>
    </xf>
    <xf numFmtId="0" fontId="13" fillId="0" borderId="8" xfId="0" applyFont="1" applyBorder="1" applyAlignment="1">
      <alignment horizontal="left" vertical="center" indent="2"/>
    </xf>
    <xf numFmtId="0" fontId="14" fillId="5" borderId="21" xfId="0" applyFont="1" applyFill="1" applyBorder="1" applyAlignment="1">
      <alignment horizontal="left" vertical="center" wrapText="1" indent="2"/>
    </xf>
    <xf numFmtId="0" fontId="14" fillId="5" borderId="29" xfId="0" applyFont="1" applyFill="1" applyBorder="1" applyAlignment="1">
      <alignment horizontal="left" vertical="center" wrapText="1" indent="2"/>
    </xf>
    <xf numFmtId="0" fontId="14" fillId="0" borderId="21" xfId="0" applyFont="1" applyBorder="1" applyAlignment="1">
      <alignment horizontal="justify" vertical="center" wrapText="1"/>
    </xf>
    <xf numFmtId="0" fontId="14" fillId="0" borderId="29" xfId="0" applyFont="1" applyBorder="1" applyAlignment="1">
      <alignment horizontal="justify" vertical="center" wrapText="1"/>
    </xf>
    <xf numFmtId="0" fontId="13" fillId="0" borderId="21" xfId="0" applyFont="1" applyBorder="1" applyAlignment="1">
      <alignment horizontal="left" vertical="center" indent="2"/>
    </xf>
    <xf numFmtId="0" fontId="13" fillId="0" borderId="29" xfId="0" applyFont="1" applyBorder="1" applyAlignment="1">
      <alignment horizontal="left" vertical="center" indent="2"/>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6" xfId="0"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7"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13" fillId="0" borderId="21" xfId="0" applyFont="1" applyBorder="1" applyAlignment="1">
      <alignment horizontal="left" vertical="center" wrapText="1" indent="1"/>
    </xf>
    <xf numFmtId="0" fontId="13" fillId="0" borderId="29" xfId="0" applyFont="1" applyBorder="1" applyAlignment="1">
      <alignment horizontal="left" vertical="center" wrapText="1" indent="1"/>
    </xf>
  </cellXfs>
  <cellStyles count="12">
    <cellStyle name="=C:\WINNT\SYSTEM32\COMMAND.COM" xfId="10"/>
    <cellStyle name="Millares" xfId="11" builtinId="3"/>
    <cellStyle name="Millares 2" xfId="7"/>
    <cellStyle name="Millares 3" xfId="9"/>
    <cellStyle name="Moneda" xfId="1" builtinId="4"/>
    <cellStyle name="Moneda 2" xfId="6"/>
    <cellStyle name="Moneda 3" xfId="4"/>
    <cellStyle name="Moneda 4" xfId="8"/>
    <cellStyle name="Normal" xfId="0" builtinId="0"/>
    <cellStyle name="Normal 2" xfId="5"/>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136524</xdr:colOff>
      <xdr:row>1</xdr:row>
      <xdr:rowOff>71438</xdr:rowOff>
    </xdr:from>
    <xdr:to>
      <xdr:col>2</xdr:col>
      <xdr:colOff>120544</xdr:colOff>
      <xdr:row>4</xdr:row>
      <xdr:rowOff>84668</xdr:rowOff>
    </xdr:to>
    <xdr:pic>
      <xdr:nvPicPr>
        <xdr:cNvPr id="4" name="3 Imagen"/>
        <xdr:cNvPicPr>
          <a:picLocks noChangeAspect="1"/>
        </xdr:cNvPicPr>
      </xdr:nvPicPr>
      <xdr:blipFill>
        <a:blip xmlns:r="http://schemas.openxmlformats.org/officeDocument/2006/relationships" r:embed="rId1"/>
        <a:stretch>
          <a:fillRect/>
        </a:stretch>
      </xdr:blipFill>
      <xdr:spPr>
        <a:xfrm>
          <a:off x="136524" y="209021"/>
          <a:ext cx="1645603" cy="648230"/>
        </a:xfrm>
        <a:prstGeom prst="rect">
          <a:avLst/>
        </a:prstGeom>
      </xdr:spPr>
    </xdr:pic>
    <xdr:clientData/>
  </xdr:twoCellAnchor>
  <xdr:twoCellAnchor>
    <xdr:from>
      <xdr:col>0</xdr:col>
      <xdr:colOff>127014</xdr:colOff>
      <xdr:row>62</xdr:row>
      <xdr:rowOff>31749</xdr:rowOff>
    </xdr:from>
    <xdr:to>
      <xdr:col>3</xdr:col>
      <xdr:colOff>635001</xdr:colOff>
      <xdr:row>68</xdr:row>
      <xdr:rowOff>105834</xdr:rowOff>
    </xdr:to>
    <xdr:sp macro="" textlink="">
      <xdr:nvSpPr>
        <xdr:cNvPr id="5" name="4 CuadroTexto"/>
        <xdr:cNvSpPr txBox="1"/>
      </xdr:nvSpPr>
      <xdr:spPr>
        <a:xfrm>
          <a:off x="127014" y="11504082"/>
          <a:ext cx="3037404" cy="121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ELABORÓ</a:t>
          </a:r>
        </a:p>
        <a:p>
          <a:pPr algn="ctr"/>
          <a:endParaRPr lang="es-MX" sz="1000" b="1"/>
        </a:p>
        <a:p>
          <a:pPr algn="ctr"/>
          <a:endParaRPr lang="es-MX" sz="1000" b="1"/>
        </a:p>
        <a:p>
          <a:pPr algn="ctr"/>
          <a:r>
            <a:rPr lang="es-MX" sz="1000" b="1"/>
            <a:t>__________________________</a:t>
          </a:r>
        </a:p>
        <a:p>
          <a:pPr algn="ctr"/>
          <a:r>
            <a:rPr lang="es-MX" sz="1000" b="1"/>
            <a:t>ARTURO SALAZAR SÁNCHEZ</a:t>
          </a:r>
        </a:p>
        <a:p>
          <a:pPr algn="ctr"/>
          <a:r>
            <a:rPr lang="es-MX" sz="1000" b="1"/>
            <a:t>JEFE</a:t>
          </a:r>
          <a:r>
            <a:rPr lang="es-MX" sz="1000" b="1" baseline="0"/>
            <a:t> DEL </a:t>
          </a:r>
          <a:r>
            <a:rPr lang="es-MX" sz="1000" b="1"/>
            <a:t>DEPARTAMENTO DE CONTABILIDAD</a:t>
          </a:r>
        </a:p>
        <a:p>
          <a:pPr algn="ctr"/>
          <a:endParaRPr lang="es-MX" sz="1000" b="1"/>
        </a:p>
      </xdr:txBody>
    </xdr:sp>
    <xdr:clientData/>
  </xdr:twoCellAnchor>
  <xdr:twoCellAnchor>
    <xdr:from>
      <xdr:col>12</xdr:col>
      <xdr:colOff>624417</xdr:colOff>
      <xdr:row>1</xdr:row>
      <xdr:rowOff>31751</xdr:rowOff>
    </xdr:from>
    <xdr:to>
      <xdr:col>13</xdr:col>
      <xdr:colOff>1043517</xdr:colOff>
      <xdr:row>5</xdr:row>
      <xdr:rowOff>11642</xdr:rowOff>
    </xdr:to>
    <xdr:pic>
      <xdr:nvPicPr>
        <xdr:cNvPr id="8" name="7 Imagen" descr="image00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20500" y="169334"/>
          <a:ext cx="1498600" cy="815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1375834</xdr:colOff>
      <xdr:row>62</xdr:row>
      <xdr:rowOff>20117</xdr:rowOff>
    </xdr:from>
    <xdr:to>
      <xdr:col>13</xdr:col>
      <xdr:colOff>721784</xdr:colOff>
      <xdr:row>68</xdr:row>
      <xdr:rowOff>148167</xdr:rowOff>
    </xdr:to>
    <xdr:sp macro="" textlink="">
      <xdr:nvSpPr>
        <xdr:cNvPr id="9" name="8 CuadroTexto"/>
        <xdr:cNvSpPr txBox="1"/>
      </xdr:nvSpPr>
      <xdr:spPr>
        <a:xfrm>
          <a:off x="9006417" y="12212117"/>
          <a:ext cx="4182534" cy="1345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AUTORIZÓ</a:t>
          </a:r>
        </a:p>
        <a:p>
          <a:pPr algn="ctr"/>
          <a:endParaRPr lang="es-MX" sz="1000" b="1"/>
        </a:p>
        <a:p>
          <a:pPr algn="ctr"/>
          <a:endParaRPr lang="es-MX" sz="1000" b="1"/>
        </a:p>
        <a:p>
          <a:pPr algn="ctr"/>
          <a:r>
            <a:rPr lang="es-MX" sz="1000" b="1"/>
            <a:t>________________________________</a:t>
          </a:r>
        </a:p>
        <a:p>
          <a:pPr algn="ctr"/>
          <a:r>
            <a:rPr lang="es-MX" sz="1000" b="1" i="0">
              <a:solidFill>
                <a:schemeClr val="dk1"/>
              </a:solidFill>
              <a:effectLst/>
              <a:latin typeface="+mn-lt"/>
              <a:ea typeface="+mn-ea"/>
              <a:cs typeface="+mn-cs"/>
            </a:rPr>
            <a:t>FORTUNATO</a:t>
          </a:r>
          <a:r>
            <a:rPr lang="es-MX" sz="1000" b="1" i="0" baseline="0">
              <a:solidFill>
                <a:schemeClr val="dk1"/>
              </a:solidFill>
              <a:effectLst/>
              <a:latin typeface="+mn-lt"/>
              <a:ea typeface="+mn-ea"/>
              <a:cs typeface="+mn-cs"/>
            </a:rPr>
            <a:t> ANTONIO HERNÁNDEZ</a:t>
          </a:r>
          <a:endParaRPr lang="es-MX" sz="1000" b="1" i="0">
            <a:solidFill>
              <a:schemeClr val="dk1"/>
            </a:solidFill>
            <a:effectLst/>
            <a:latin typeface="+mn-lt"/>
            <a:ea typeface="+mn-ea"/>
            <a:cs typeface="+mn-cs"/>
          </a:endParaRPr>
        </a:p>
        <a:p>
          <a:pPr algn="ctr"/>
          <a:r>
            <a:rPr lang="es-MX" sz="1000" b="1" i="0">
              <a:solidFill>
                <a:schemeClr val="dk1"/>
              </a:solidFill>
              <a:effectLst/>
              <a:latin typeface="+mn-lt"/>
              <a:ea typeface="+mn-ea"/>
              <a:cs typeface="+mn-cs"/>
            </a:rPr>
            <a:t>DIRECTOR DE ADMINISTRACIÓN</a:t>
          </a:r>
        </a:p>
      </xdr:txBody>
    </xdr:sp>
    <xdr:clientData/>
  </xdr:twoCellAnchor>
  <xdr:twoCellAnchor>
    <xdr:from>
      <xdr:col>6</xdr:col>
      <xdr:colOff>0</xdr:colOff>
      <xdr:row>62</xdr:row>
      <xdr:rowOff>52915</xdr:rowOff>
    </xdr:from>
    <xdr:to>
      <xdr:col>10</xdr:col>
      <xdr:colOff>44460</xdr:colOff>
      <xdr:row>67</xdr:row>
      <xdr:rowOff>169332</xdr:rowOff>
    </xdr:to>
    <xdr:sp macro="" textlink="">
      <xdr:nvSpPr>
        <xdr:cNvPr id="6" name="5 CuadroTexto"/>
        <xdr:cNvSpPr txBox="1"/>
      </xdr:nvSpPr>
      <xdr:spPr>
        <a:xfrm>
          <a:off x="4815417" y="11821582"/>
          <a:ext cx="3018376"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REVISÓ</a:t>
          </a:r>
        </a:p>
        <a:p>
          <a:pPr algn="ctr"/>
          <a:endParaRPr lang="es-MX" sz="1000" b="1"/>
        </a:p>
        <a:p>
          <a:pPr algn="ctr"/>
          <a:endParaRPr lang="es-MX" sz="1000" b="1"/>
        </a:p>
        <a:p>
          <a:pPr algn="ctr"/>
          <a:r>
            <a:rPr lang="es-MX" sz="1000" b="1"/>
            <a:t>_____________________________</a:t>
          </a:r>
        </a:p>
        <a:p>
          <a:pPr algn="ctr"/>
          <a:r>
            <a:rPr lang="es-MX" sz="1000" b="1">
              <a:solidFill>
                <a:schemeClr val="dk1"/>
              </a:solidFill>
              <a:effectLst/>
              <a:latin typeface="+mn-lt"/>
              <a:ea typeface="+mn-ea"/>
              <a:cs typeface="+mn-cs"/>
            </a:rPr>
            <a:t>MARICELA MORAN RAYA</a:t>
          </a:r>
        </a:p>
        <a:p>
          <a:pPr algn="ctr"/>
          <a:r>
            <a:rPr lang="es-MX" sz="1000" b="1">
              <a:solidFill>
                <a:schemeClr val="dk1"/>
              </a:solidFill>
              <a:effectLst/>
              <a:latin typeface="+mn-lt"/>
              <a:ea typeface="+mn-ea"/>
              <a:cs typeface="+mn-cs"/>
            </a:rPr>
            <a:t>SUBDIRECTORA DE RECURSOS FINANCIEROS</a:t>
          </a:r>
        </a:p>
        <a:p>
          <a:endParaRPr lang="es-MX"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117474</xdr:colOff>
      <xdr:row>1</xdr:row>
      <xdr:rowOff>80963</xdr:rowOff>
    </xdr:from>
    <xdr:to>
      <xdr:col>1</xdr:col>
      <xdr:colOff>1038225</xdr:colOff>
      <xdr:row>3</xdr:row>
      <xdr:rowOff>189443</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117474" y="271463"/>
          <a:ext cx="1412876" cy="537105"/>
        </a:xfrm>
        <a:prstGeom prst="rect">
          <a:avLst/>
        </a:prstGeom>
      </xdr:spPr>
    </xdr:pic>
    <xdr:clientData/>
  </xdr:twoCellAnchor>
  <xdr:twoCellAnchor>
    <xdr:from>
      <xdr:col>0</xdr:col>
      <xdr:colOff>50814</xdr:colOff>
      <xdr:row>59</xdr:row>
      <xdr:rowOff>22224</xdr:rowOff>
    </xdr:from>
    <xdr:to>
      <xdr:col>3</xdr:col>
      <xdr:colOff>333375</xdr:colOff>
      <xdr:row>65</xdr:row>
      <xdr:rowOff>96309</xdr:rowOff>
    </xdr:to>
    <xdr:sp macro="" textlink="">
      <xdr:nvSpPr>
        <xdr:cNvPr id="3" name="2 CuadroTexto"/>
        <xdr:cNvSpPr txBox="1"/>
      </xdr:nvSpPr>
      <xdr:spPr>
        <a:xfrm>
          <a:off x="50814" y="11099799"/>
          <a:ext cx="2473311" cy="121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ELABORÓ</a:t>
          </a:r>
        </a:p>
        <a:p>
          <a:pPr algn="ctr"/>
          <a:endParaRPr lang="es-MX" sz="1000" b="1"/>
        </a:p>
        <a:p>
          <a:pPr algn="ctr"/>
          <a:endParaRPr lang="es-MX" sz="1000" b="1"/>
        </a:p>
        <a:p>
          <a:pPr algn="ctr"/>
          <a:r>
            <a:rPr lang="es-MX" sz="1000" b="1"/>
            <a:t>__________________________</a:t>
          </a:r>
        </a:p>
        <a:p>
          <a:pPr algn="ctr"/>
          <a:r>
            <a:rPr lang="es-MX" sz="1000" b="1"/>
            <a:t>ARTURO SALAZAR SÁNCHEZ</a:t>
          </a:r>
        </a:p>
        <a:p>
          <a:pPr algn="ctr"/>
          <a:r>
            <a:rPr lang="es-MX" sz="1000" b="1"/>
            <a:t>JEFE</a:t>
          </a:r>
          <a:r>
            <a:rPr lang="es-MX" sz="1000" b="1" baseline="0"/>
            <a:t> DEL </a:t>
          </a:r>
          <a:r>
            <a:rPr lang="es-MX" sz="1000" b="1"/>
            <a:t>DEPARTAMENTO DE CONTABILIDAD</a:t>
          </a:r>
        </a:p>
        <a:p>
          <a:pPr algn="ctr"/>
          <a:endParaRPr lang="es-MX" sz="1000" b="1"/>
        </a:p>
      </xdr:txBody>
    </xdr:sp>
    <xdr:clientData/>
  </xdr:twoCellAnchor>
  <xdr:twoCellAnchor>
    <xdr:from>
      <xdr:col>7</xdr:col>
      <xdr:colOff>409575</xdr:colOff>
      <xdr:row>58</xdr:row>
      <xdr:rowOff>176840</xdr:rowOff>
    </xdr:from>
    <xdr:to>
      <xdr:col>9</xdr:col>
      <xdr:colOff>1000126</xdr:colOff>
      <xdr:row>65</xdr:row>
      <xdr:rowOff>38100</xdr:rowOff>
    </xdr:to>
    <xdr:sp macro="" textlink="">
      <xdr:nvSpPr>
        <xdr:cNvPr id="5" name="4 CuadroTexto"/>
        <xdr:cNvSpPr txBox="1"/>
      </xdr:nvSpPr>
      <xdr:spPr>
        <a:xfrm>
          <a:off x="6134100" y="12349790"/>
          <a:ext cx="2924176" cy="1194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AUTORIZÓ</a:t>
          </a:r>
        </a:p>
        <a:p>
          <a:pPr algn="ctr"/>
          <a:endParaRPr lang="es-MX" sz="1000" b="1"/>
        </a:p>
        <a:p>
          <a:pPr algn="ctr"/>
          <a:endParaRPr lang="es-MX" sz="1000" b="1"/>
        </a:p>
        <a:p>
          <a:pPr algn="ctr"/>
          <a:r>
            <a:rPr lang="es-MX" sz="1000" b="1"/>
            <a:t>____________________________</a:t>
          </a:r>
        </a:p>
        <a:p>
          <a:pPr algn="ctr"/>
          <a:r>
            <a:rPr lang="es-MX" sz="1000" b="1"/>
            <a:t>C.P. FORTUNATO ANTONIO HERNÁNDEZ </a:t>
          </a:r>
        </a:p>
        <a:p>
          <a:pPr algn="ctr"/>
          <a:r>
            <a:rPr lang="es-MX" sz="1000" b="1"/>
            <a:t>DIRECTOR DE ADMINISTRACIÓN</a:t>
          </a:r>
        </a:p>
      </xdr:txBody>
    </xdr:sp>
    <xdr:clientData/>
  </xdr:twoCellAnchor>
  <xdr:twoCellAnchor>
    <xdr:from>
      <xdr:col>8</xdr:col>
      <xdr:colOff>857250</xdr:colOff>
      <xdr:row>1</xdr:row>
      <xdr:rowOff>50801</xdr:rowOff>
    </xdr:from>
    <xdr:to>
      <xdr:col>9</xdr:col>
      <xdr:colOff>1053042</xdr:colOff>
      <xdr:row>4</xdr:row>
      <xdr:rowOff>126201</xdr:rowOff>
    </xdr:to>
    <xdr:pic>
      <xdr:nvPicPr>
        <xdr:cNvPr id="6" name="5 Imagen" descr="image00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1450" y="241301"/>
          <a:ext cx="1319742" cy="70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771525</xdr:colOff>
      <xdr:row>42</xdr:row>
      <xdr:rowOff>76200</xdr:rowOff>
    </xdr:to>
    <xdr:sp macro="" textlink="">
      <xdr:nvSpPr>
        <xdr:cNvPr id="2" name="1 CuadroTexto"/>
        <xdr:cNvSpPr txBox="1"/>
      </xdr:nvSpPr>
      <xdr:spPr>
        <a:xfrm>
          <a:off x="0" y="8181975"/>
          <a:ext cx="2819400"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b="1">
              <a:solidFill>
                <a:schemeClr val="dk1"/>
              </a:solidFill>
              <a:effectLst/>
              <a:latin typeface="+mn-lt"/>
              <a:ea typeface="+mn-ea"/>
              <a:cs typeface="+mn-cs"/>
            </a:rPr>
            <a:t>ELABORÓ</a:t>
          </a:r>
        </a:p>
        <a:p>
          <a:pPr algn="ctr"/>
          <a:endParaRPr lang="es-MX" sz="1000" b="1">
            <a:solidFill>
              <a:schemeClr val="dk1"/>
            </a:solidFill>
            <a:effectLst/>
            <a:latin typeface="+mn-lt"/>
            <a:ea typeface="+mn-ea"/>
            <a:cs typeface="+mn-cs"/>
          </a:endParaRPr>
        </a:p>
        <a:p>
          <a:pPr algn="ctr"/>
          <a:endParaRPr lang="es-MX" sz="1000" b="1">
            <a:solidFill>
              <a:schemeClr val="dk1"/>
            </a:solidFill>
            <a:effectLst/>
            <a:latin typeface="+mn-lt"/>
            <a:ea typeface="+mn-ea"/>
            <a:cs typeface="+mn-cs"/>
          </a:endParaRPr>
        </a:p>
        <a:p>
          <a:pPr algn="ctr"/>
          <a:endParaRPr lang="es-MX" sz="1000">
            <a:effectLst/>
          </a:endParaRPr>
        </a:p>
        <a:p>
          <a:pPr algn="ctr"/>
          <a:r>
            <a:rPr lang="es-MX" sz="1000" b="1">
              <a:solidFill>
                <a:schemeClr val="dk1"/>
              </a:solidFill>
              <a:effectLst/>
              <a:latin typeface="+mn-lt"/>
              <a:ea typeface="+mn-ea"/>
              <a:cs typeface="+mn-cs"/>
            </a:rPr>
            <a:t>__________________________</a:t>
          </a:r>
          <a:endParaRPr lang="es-MX" sz="1000">
            <a:effectLst/>
          </a:endParaRPr>
        </a:p>
        <a:p>
          <a:pPr algn="ctr"/>
          <a:r>
            <a:rPr lang="es-MX" sz="1000" b="1">
              <a:solidFill>
                <a:schemeClr val="dk1"/>
              </a:solidFill>
              <a:effectLst/>
              <a:latin typeface="+mn-lt"/>
              <a:ea typeface="+mn-ea"/>
              <a:cs typeface="+mn-cs"/>
            </a:rPr>
            <a:t>MARICELA MORÁN RAYA</a:t>
          </a:r>
          <a:endParaRPr lang="es-MX" sz="1000">
            <a:effectLst/>
          </a:endParaRPr>
        </a:p>
        <a:p>
          <a:pPr algn="ctr"/>
          <a:r>
            <a:rPr lang="es-MX" sz="1000" b="1">
              <a:solidFill>
                <a:schemeClr val="dk1"/>
              </a:solidFill>
              <a:effectLst/>
              <a:latin typeface="+mn-lt"/>
              <a:ea typeface="+mn-ea"/>
              <a:cs typeface="+mn-cs"/>
            </a:rPr>
            <a:t>DEPARTAMENTO DE CONTABILIDAD</a:t>
          </a:r>
          <a:endParaRPr lang="es-MX" sz="1000">
            <a:effectLst/>
          </a:endParaRPr>
        </a:p>
      </xdr:txBody>
    </xdr:sp>
    <xdr:clientData/>
  </xdr:twoCellAnchor>
  <xdr:twoCellAnchor>
    <xdr:from>
      <xdr:col>2</xdr:col>
      <xdr:colOff>0</xdr:colOff>
      <xdr:row>35</xdr:row>
      <xdr:rowOff>0</xdr:rowOff>
    </xdr:from>
    <xdr:to>
      <xdr:col>3</xdr:col>
      <xdr:colOff>1362075</xdr:colOff>
      <xdr:row>42</xdr:row>
      <xdr:rowOff>0</xdr:rowOff>
    </xdr:to>
    <xdr:sp macro="" textlink="">
      <xdr:nvSpPr>
        <xdr:cNvPr id="3" name="2 CuadroTexto"/>
        <xdr:cNvSpPr txBox="1"/>
      </xdr:nvSpPr>
      <xdr:spPr>
        <a:xfrm>
          <a:off x="4429125" y="8181975"/>
          <a:ext cx="2743200"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REVISÓ</a:t>
          </a:r>
        </a:p>
        <a:p>
          <a:pPr algn="ctr"/>
          <a:endParaRPr lang="es-MX" sz="1000" b="1"/>
        </a:p>
        <a:p>
          <a:pPr algn="ctr"/>
          <a:endParaRPr lang="es-MX" sz="1000" b="1"/>
        </a:p>
        <a:p>
          <a:pPr algn="ctr"/>
          <a:endParaRPr lang="es-MX" sz="1000" b="1"/>
        </a:p>
        <a:p>
          <a:pPr algn="ctr"/>
          <a:r>
            <a:rPr lang="es-MX" sz="1000" b="1"/>
            <a:t>_____________________________</a:t>
          </a:r>
        </a:p>
        <a:p>
          <a:pPr algn="ctr"/>
          <a:r>
            <a:rPr lang="es-MX" sz="1000" b="1"/>
            <a:t>ANDRÉS BAUTISTA MONROY</a:t>
          </a:r>
        </a:p>
        <a:p>
          <a:pPr algn="ctr"/>
          <a:r>
            <a:rPr lang="es-MX" sz="1000" b="1"/>
            <a:t>SUBDIRECCIÓN DE RECURSOS FINANCIERO</a:t>
          </a:r>
          <a:r>
            <a:rPr lang="es-MX" sz="800" b="1"/>
            <a:t>S</a:t>
          </a:r>
        </a:p>
      </xdr:txBody>
    </xdr:sp>
    <xdr:clientData/>
  </xdr:twoCellAnchor>
  <xdr:twoCellAnchor>
    <xdr:from>
      <xdr:col>1</xdr:col>
      <xdr:colOff>504825</xdr:colOff>
      <xdr:row>44</xdr:row>
      <xdr:rowOff>0</xdr:rowOff>
    </xdr:from>
    <xdr:to>
      <xdr:col>2</xdr:col>
      <xdr:colOff>638175</xdr:colOff>
      <xdr:row>50</xdr:row>
      <xdr:rowOff>66675</xdr:rowOff>
    </xdr:to>
    <xdr:sp macro="" textlink="">
      <xdr:nvSpPr>
        <xdr:cNvPr id="4" name="3 CuadroTexto"/>
        <xdr:cNvSpPr txBox="1"/>
      </xdr:nvSpPr>
      <xdr:spPr>
        <a:xfrm>
          <a:off x="2552700" y="9896475"/>
          <a:ext cx="2514600"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t>AUTORIZÓ</a:t>
          </a:r>
        </a:p>
        <a:p>
          <a:pPr algn="ctr"/>
          <a:endParaRPr lang="es-MX" sz="1000" b="1"/>
        </a:p>
        <a:p>
          <a:pPr algn="ctr"/>
          <a:endParaRPr lang="es-MX" sz="1000" b="1"/>
        </a:p>
        <a:p>
          <a:pPr algn="ctr"/>
          <a:endParaRPr lang="es-MX" sz="1000" b="1"/>
        </a:p>
        <a:p>
          <a:pPr algn="ctr"/>
          <a:r>
            <a:rPr lang="es-MX" sz="1000" b="1"/>
            <a:t>________________________________</a:t>
          </a:r>
        </a:p>
        <a:p>
          <a:pPr algn="ctr"/>
          <a:r>
            <a:rPr lang="es-MX" sz="1000" b="1"/>
            <a:t>MOISÉS CASTRO GÓMEZ </a:t>
          </a:r>
        </a:p>
        <a:p>
          <a:pPr algn="ctr"/>
          <a:r>
            <a:rPr lang="es-MX" sz="1000" b="1"/>
            <a:t>DIRECTOR DE ADMINISTRACIÓN</a:t>
          </a:r>
        </a:p>
        <a:p>
          <a:pPr algn="ctr"/>
          <a:endParaRPr lang="es-MX" sz="10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50</xdr:row>
      <xdr:rowOff>114300</xdr:rowOff>
    </xdr:from>
    <xdr:to>
      <xdr:col>1</xdr:col>
      <xdr:colOff>819150</xdr:colOff>
      <xdr:row>58</xdr:row>
      <xdr:rowOff>0</xdr:rowOff>
    </xdr:to>
    <xdr:sp macro="" textlink="">
      <xdr:nvSpPr>
        <xdr:cNvPr id="2" name="1 CuadroTexto"/>
        <xdr:cNvSpPr txBox="1"/>
      </xdr:nvSpPr>
      <xdr:spPr>
        <a:xfrm>
          <a:off x="47625" y="12182475"/>
          <a:ext cx="2819400"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b="1">
              <a:solidFill>
                <a:schemeClr val="dk1"/>
              </a:solidFill>
              <a:effectLst/>
              <a:latin typeface="+mn-lt"/>
              <a:ea typeface="+mn-ea"/>
              <a:cs typeface="+mn-cs"/>
            </a:rPr>
            <a:t>ELABORÓ</a:t>
          </a:r>
        </a:p>
        <a:p>
          <a:pPr algn="ctr"/>
          <a:endParaRPr lang="es-MX" sz="1000" b="1">
            <a:solidFill>
              <a:schemeClr val="dk1"/>
            </a:solidFill>
            <a:effectLst/>
            <a:latin typeface="+mn-lt"/>
            <a:ea typeface="+mn-ea"/>
            <a:cs typeface="+mn-cs"/>
          </a:endParaRPr>
        </a:p>
        <a:p>
          <a:pPr algn="ctr"/>
          <a:endParaRPr lang="es-MX" sz="1000" b="1">
            <a:solidFill>
              <a:schemeClr val="dk1"/>
            </a:solidFill>
            <a:effectLst/>
            <a:latin typeface="+mn-lt"/>
            <a:ea typeface="+mn-ea"/>
            <a:cs typeface="+mn-cs"/>
          </a:endParaRPr>
        </a:p>
        <a:p>
          <a:pPr algn="ctr"/>
          <a:endParaRPr lang="es-MX" sz="1000">
            <a:effectLst/>
          </a:endParaRPr>
        </a:p>
        <a:p>
          <a:pPr algn="ctr"/>
          <a:r>
            <a:rPr lang="es-MX" sz="1000" b="1">
              <a:solidFill>
                <a:schemeClr val="dk1"/>
              </a:solidFill>
              <a:effectLst/>
              <a:latin typeface="+mn-lt"/>
              <a:ea typeface="+mn-ea"/>
              <a:cs typeface="+mn-cs"/>
            </a:rPr>
            <a:t>__________________________</a:t>
          </a:r>
          <a:endParaRPr lang="es-MX" sz="1000">
            <a:effectLst/>
          </a:endParaRPr>
        </a:p>
        <a:p>
          <a:pPr algn="ctr"/>
          <a:r>
            <a:rPr lang="es-MX" sz="1000" b="1">
              <a:solidFill>
                <a:schemeClr val="dk1"/>
              </a:solidFill>
              <a:effectLst/>
              <a:latin typeface="+mn-lt"/>
              <a:ea typeface="+mn-ea"/>
              <a:cs typeface="+mn-cs"/>
            </a:rPr>
            <a:t>MARICELA MORÁN RAYA</a:t>
          </a:r>
          <a:endParaRPr lang="es-MX" sz="1000">
            <a:effectLst/>
          </a:endParaRPr>
        </a:p>
        <a:p>
          <a:pPr algn="ctr"/>
          <a:r>
            <a:rPr lang="es-MX" sz="1000" b="1">
              <a:solidFill>
                <a:schemeClr val="dk1"/>
              </a:solidFill>
              <a:effectLst/>
              <a:latin typeface="+mn-lt"/>
              <a:ea typeface="+mn-ea"/>
              <a:cs typeface="+mn-cs"/>
            </a:rPr>
            <a:t>DEPARTAMENTO DE CONTABILIDAD</a:t>
          </a:r>
          <a:endParaRPr lang="es-MX" sz="1000">
            <a:effectLst/>
          </a:endParaRPr>
        </a:p>
      </xdr:txBody>
    </xdr:sp>
    <xdr:clientData/>
  </xdr:twoCellAnchor>
  <xdr:twoCellAnchor>
    <xdr:from>
      <xdr:col>2</xdr:col>
      <xdr:colOff>9525</xdr:colOff>
      <xdr:row>50</xdr:row>
      <xdr:rowOff>28575</xdr:rowOff>
    </xdr:from>
    <xdr:to>
      <xdr:col>3</xdr:col>
      <xdr:colOff>1371600</xdr:colOff>
      <xdr:row>57</xdr:row>
      <xdr:rowOff>28575</xdr:rowOff>
    </xdr:to>
    <xdr:sp macro="" textlink="">
      <xdr:nvSpPr>
        <xdr:cNvPr id="3" name="2 CuadroTexto"/>
        <xdr:cNvSpPr txBox="1"/>
      </xdr:nvSpPr>
      <xdr:spPr>
        <a:xfrm>
          <a:off x="4772025" y="12096750"/>
          <a:ext cx="2743200"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b="1"/>
            <a:t>REVISÓ</a:t>
          </a:r>
        </a:p>
        <a:p>
          <a:pPr algn="ctr"/>
          <a:endParaRPr lang="es-MX" sz="1000" b="1"/>
        </a:p>
        <a:p>
          <a:pPr algn="ctr"/>
          <a:endParaRPr lang="es-MX" sz="1000" b="1"/>
        </a:p>
        <a:p>
          <a:pPr algn="ctr"/>
          <a:endParaRPr lang="es-MX" sz="1000" b="1"/>
        </a:p>
        <a:p>
          <a:pPr algn="ctr"/>
          <a:r>
            <a:rPr lang="es-MX" sz="1000" b="1"/>
            <a:t>_____________________________</a:t>
          </a:r>
        </a:p>
        <a:p>
          <a:pPr algn="ctr"/>
          <a:r>
            <a:rPr lang="es-MX" sz="1000" b="1"/>
            <a:t>ANDRÉS BAUTISTA MONROY</a:t>
          </a:r>
        </a:p>
        <a:p>
          <a:pPr algn="ctr"/>
          <a:r>
            <a:rPr lang="es-MX" sz="1000" b="1"/>
            <a:t>SUBDIRECCIÓN DE RECURSOS FINANCIERO</a:t>
          </a:r>
          <a:r>
            <a:rPr lang="es-MX" sz="800" b="1"/>
            <a:t>S</a:t>
          </a:r>
        </a:p>
      </xdr:txBody>
    </xdr:sp>
    <xdr:clientData/>
  </xdr:twoCellAnchor>
  <xdr:twoCellAnchor>
    <xdr:from>
      <xdr:col>1</xdr:col>
      <xdr:colOff>914400</xdr:colOff>
      <xdr:row>59</xdr:row>
      <xdr:rowOff>9525</xdr:rowOff>
    </xdr:from>
    <xdr:to>
      <xdr:col>2</xdr:col>
      <xdr:colOff>600075</xdr:colOff>
      <xdr:row>65</xdr:row>
      <xdr:rowOff>76200</xdr:rowOff>
    </xdr:to>
    <xdr:sp macro="" textlink="">
      <xdr:nvSpPr>
        <xdr:cNvPr id="4" name="3 CuadroTexto"/>
        <xdr:cNvSpPr txBox="1"/>
      </xdr:nvSpPr>
      <xdr:spPr>
        <a:xfrm>
          <a:off x="2962275" y="13792200"/>
          <a:ext cx="2400300"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t>AUTORIZÓ</a:t>
          </a:r>
        </a:p>
        <a:p>
          <a:pPr algn="ctr"/>
          <a:endParaRPr lang="es-MX" sz="1000" b="1"/>
        </a:p>
        <a:p>
          <a:pPr algn="ctr"/>
          <a:endParaRPr lang="es-MX" sz="1000" b="1"/>
        </a:p>
        <a:p>
          <a:pPr algn="ctr"/>
          <a:endParaRPr lang="es-MX" sz="1000" b="1"/>
        </a:p>
        <a:p>
          <a:pPr algn="ctr"/>
          <a:r>
            <a:rPr lang="es-MX" sz="1000" b="1"/>
            <a:t>________________________________</a:t>
          </a:r>
        </a:p>
        <a:p>
          <a:pPr algn="ctr"/>
          <a:r>
            <a:rPr lang="es-MX" sz="1000" b="1"/>
            <a:t>MOISÉS CASTRO GÓMEZ </a:t>
          </a:r>
        </a:p>
        <a:p>
          <a:pPr algn="ctr"/>
          <a:r>
            <a:rPr lang="es-MX" sz="1000" b="1"/>
            <a:t>DIRECTOR DE ADMINISTRACIÓN</a:t>
          </a:r>
        </a:p>
        <a:p>
          <a:pPr algn="ctr"/>
          <a:endParaRPr lang="es-MX" sz="1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139\Contabilidad\CONTABILIDAD%202014\PRESUPUESTALES_2014\1ENERO_2014\1Mayorizar%20Presupuestales%20ENERO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rio"/>
      <sheetName val="Formato"/>
      <sheetName val="Mayor"/>
      <sheetName val="Balanza de comprobación"/>
      <sheetName val="Polizas"/>
      <sheetName val="CONCILIACION"/>
      <sheetName val="Analítico de Ingresos"/>
      <sheetName val="Analítico de Egresos"/>
      <sheetName val="Hoja1"/>
      <sheetName val="Hoja3"/>
    </sheetNames>
    <sheetDataSet>
      <sheetData sheetId="0"/>
      <sheetData sheetId="1"/>
      <sheetData sheetId="2"/>
      <sheetData sheetId="3"/>
      <sheetData sheetId="4"/>
      <sheetData sheetId="5"/>
      <sheetData sheetId="6"/>
      <sheetData sheetId="7">
        <row r="18">
          <cell r="I18">
            <v>3062593.13</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100"/>
  <sheetViews>
    <sheetView showGridLines="0" tabSelected="1" zoomScale="90" zoomScaleNormal="90" workbookViewId="0">
      <pane xSplit="7" ySplit="9" topLeftCell="H10" activePane="bottomRight" state="frozen"/>
      <selection pane="topRight" activeCell="H1" sqref="H1"/>
      <selection pane="bottomLeft" activeCell="A10" sqref="A10"/>
      <selection pane="bottomRight" activeCell="H10" sqref="H10"/>
    </sheetView>
  </sheetViews>
  <sheetFormatPr baseColWidth="10" defaultRowHeight="15" x14ac:dyDescent="0.25"/>
  <cols>
    <col min="1" max="1" width="6.85546875" style="5" customWidth="1"/>
    <col min="2" max="2" width="18.140625" style="6" customWidth="1"/>
    <col min="3" max="3" width="11.7109375" style="6" customWidth="1"/>
    <col min="4" max="4" width="12.85546875" style="6" customWidth="1"/>
    <col min="5" max="5" width="11.140625" style="6" customWidth="1"/>
    <col min="6" max="6" width="11.5703125" style="6" customWidth="1"/>
    <col min="7" max="8" width="18.140625" style="5" customWidth="1"/>
    <col min="9" max="9" width="1.5703125" style="5" customWidth="1"/>
    <col min="10" max="10" width="6.85546875" style="4" customWidth="1"/>
    <col min="11" max="11" width="21.42578125" style="5" customWidth="1"/>
    <col min="12" max="12" width="37.5703125" style="5" customWidth="1"/>
    <col min="13" max="13" width="17.42578125" style="5" customWidth="1"/>
    <col min="14" max="14" width="17" style="5" customWidth="1"/>
    <col min="15" max="15" width="14.85546875" bestFit="1" customWidth="1"/>
    <col min="16" max="16" width="16.42578125" customWidth="1"/>
    <col min="17" max="17" width="13.85546875" bestFit="1" customWidth="1"/>
  </cols>
  <sheetData>
    <row r="1" spans="1:16" ht="10.5" customHeight="1" x14ac:dyDescent="0.25">
      <c r="N1" s="133"/>
    </row>
    <row r="2" spans="1:16" ht="18" x14ac:dyDescent="0.25">
      <c r="A2" s="207" t="s">
        <v>5</v>
      </c>
      <c r="B2" s="208"/>
      <c r="C2" s="208"/>
      <c r="D2" s="208"/>
      <c r="E2" s="208"/>
      <c r="F2" s="208"/>
      <c r="G2" s="208"/>
      <c r="H2" s="208"/>
      <c r="I2" s="208"/>
      <c r="J2" s="208"/>
      <c r="K2" s="208"/>
      <c r="L2" s="208"/>
      <c r="M2" s="208"/>
      <c r="N2" s="134"/>
    </row>
    <row r="3" spans="1:16" ht="15.75" x14ac:dyDescent="0.25">
      <c r="A3" s="209" t="s">
        <v>6</v>
      </c>
      <c r="B3" s="210"/>
      <c r="C3" s="210"/>
      <c r="D3" s="210"/>
      <c r="E3" s="210"/>
      <c r="F3" s="210"/>
      <c r="G3" s="210"/>
      <c r="H3" s="210"/>
      <c r="I3" s="210"/>
      <c r="J3" s="210"/>
      <c r="K3" s="210"/>
      <c r="L3" s="210"/>
      <c r="M3" s="210"/>
      <c r="N3" s="12"/>
    </row>
    <row r="4" spans="1:16" ht="15.75" x14ac:dyDescent="0.25">
      <c r="A4" s="211" t="s">
        <v>223</v>
      </c>
      <c r="B4" s="212"/>
      <c r="C4" s="212"/>
      <c r="D4" s="212"/>
      <c r="E4" s="212"/>
      <c r="F4" s="212"/>
      <c r="G4" s="212"/>
      <c r="H4" s="212"/>
      <c r="I4" s="212"/>
      <c r="J4" s="212"/>
      <c r="K4" s="212"/>
      <c r="L4" s="212"/>
      <c r="M4" s="212"/>
      <c r="N4" s="12"/>
      <c r="O4" s="3"/>
    </row>
    <row r="5" spans="1:16" ht="15.75" x14ac:dyDescent="0.25">
      <c r="A5" s="211" t="s">
        <v>178</v>
      </c>
      <c r="B5" s="212"/>
      <c r="C5" s="212"/>
      <c r="D5" s="212"/>
      <c r="E5" s="212"/>
      <c r="F5" s="212"/>
      <c r="G5" s="212"/>
      <c r="H5" s="212"/>
      <c r="I5" s="212"/>
      <c r="J5" s="212"/>
      <c r="K5" s="212"/>
      <c r="L5" s="212"/>
      <c r="M5" s="212"/>
      <c r="N5" s="12"/>
      <c r="O5" s="3"/>
    </row>
    <row r="6" spans="1:16" ht="16.5" thickBot="1" x14ac:dyDescent="0.3">
      <c r="A6" s="140"/>
      <c r="B6" s="138"/>
      <c r="C6" s="138"/>
      <c r="D6" s="138"/>
      <c r="E6" s="138"/>
      <c r="F6" s="138"/>
      <c r="G6" s="201"/>
      <c r="H6" s="137"/>
      <c r="I6" s="137"/>
      <c r="J6" s="139"/>
      <c r="K6" s="137"/>
      <c r="L6" s="137"/>
      <c r="M6" s="137"/>
      <c r="N6" s="13"/>
    </row>
    <row r="7" spans="1:16" ht="6.75" customHeight="1" x14ac:dyDescent="0.25">
      <c r="A7" s="48"/>
      <c r="B7" s="49"/>
      <c r="C7" s="49"/>
      <c r="D7" s="49"/>
      <c r="E7" s="49"/>
      <c r="F7" s="49"/>
      <c r="G7" s="203" t="s">
        <v>8</v>
      </c>
      <c r="H7" s="204"/>
      <c r="I7" s="48"/>
      <c r="J7" s="49"/>
      <c r="K7" s="49"/>
      <c r="L7" s="49"/>
      <c r="M7" s="203" t="s">
        <v>8</v>
      </c>
      <c r="N7" s="204"/>
      <c r="O7" s="1"/>
      <c r="P7" s="1"/>
    </row>
    <row r="8" spans="1:16" x14ac:dyDescent="0.25">
      <c r="A8" s="50"/>
      <c r="B8" s="51" t="s">
        <v>7</v>
      </c>
      <c r="C8" s="51"/>
      <c r="D8" s="51"/>
      <c r="E8" s="51"/>
      <c r="F8" s="51"/>
      <c r="G8" s="205"/>
      <c r="H8" s="206"/>
      <c r="I8" s="52"/>
      <c r="J8" s="51"/>
      <c r="K8" s="51" t="s">
        <v>7</v>
      </c>
      <c r="L8" s="51"/>
      <c r="M8" s="205"/>
      <c r="N8" s="206"/>
      <c r="O8" s="1"/>
      <c r="P8" s="1"/>
    </row>
    <row r="9" spans="1:16" ht="15.75" thickBot="1" x14ac:dyDescent="0.3">
      <c r="A9" s="53"/>
      <c r="B9" s="54"/>
      <c r="C9" s="54"/>
      <c r="D9" s="54"/>
      <c r="E9" s="54"/>
      <c r="F9" s="54"/>
      <c r="G9" s="55">
        <v>2018</v>
      </c>
      <c r="H9" s="56">
        <v>2017</v>
      </c>
      <c r="I9" s="56"/>
      <c r="J9" s="54"/>
      <c r="K9" s="54"/>
      <c r="L9" s="54"/>
      <c r="M9" s="55">
        <v>2018</v>
      </c>
      <c r="N9" s="55">
        <v>2017</v>
      </c>
      <c r="O9" s="1"/>
      <c r="P9" s="1"/>
    </row>
    <row r="10" spans="1:16" ht="9.75" customHeight="1" x14ac:dyDescent="0.25">
      <c r="A10" s="57"/>
      <c r="B10" s="58"/>
      <c r="C10" s="58"/>
      <c r="D10" s="58"/>
      <c r="E10" s="58"/>
      <c r="F10" s="58"/>
      <c r="G10" s="59"/>
      <c r="H10" s="60"/>
      <c r="I10" s="60"/>
      <c r="J10" s="61"/>
      <c r="K10" s="58"/>
      <c r="L10" s="58"/>
      <c r="M10" s="62"/>
      <c r="N10" s="62"/>
      <c r="O10" s="1"/>
      <c r="P10" s="1"/>
    </row>
    <row r="11" spans="1:16" x14ac:dyDescent="0.25">
      <c r="A11" s="57" t="s">
        <v>9</v>
      </c>
      <c r="B11" s="58"/>
      <c r="C11" s="58"/>
      <c r="D11" s="58"/>
      <c r="E11" s="58"/>
      <c r="F11" s="58"/>
      <c r="G11" s="63"/>
      <c r="H11" s="64"/>
      <c r="I11" s="64"/>
      <c r="J11" s="61" t="s">
        <v>10</v>
      </c>
      <c r="K11" s="65"/>
      <c r="L11" s="58"/>
      <c r="M11" s="66"/>
      <c r="N11" s="66"/>
      <c r="O11" s="1"/>
      <c r="P11" s="1"/>
    </row>
    <row r="12" spans="1:16" ht="10.5" customHeight="1" x14ac:dyDescent="0.25">
      <c r="A12" s="67"/>
      <c r="B12" s="58"/>
      <c r="C12" s="58"/>
      <c r="D12" s="58"/>
      <c r="E12" s="58"/>
      <c r="F12" s="58"/>
      <c r="G12" s="76"/>
      <c r="H12" s="67"/>
      <c r="I12" s="67"/>
      <c r="J12" s="58"/>
      <c r="K12" s="58"/>
      <c r="L12" s="58"/>
      <c r="M12" s="66"/>
      <c r="N12" s="66"/>
      <c r="O12" s="47"/>
      <c r="P12" s="1"/>
    </row>
    <row r="13" spans="1:16" x14ac:dyDescent="0.25">
      <c r="A13" s="57" t="s">
        <v>11</v>
      </c>
      <c r="B13" s="61"/>
      <c r="C13" s="61"/>
      <c r="D13" s="61"/>
      <c r="E13" s="61"/>
      <c r="F13" s="61"/>
      <c r="G13" s="66"/>
      <c r="H13" s="67"/>
      <c r="I13" s="67"/>
      <c r="J13" s="68">
        <v>2.1</v>
      </c>
      <c r="K13" s="68" t="s">
        <v>12</v>
      </c>
      <c r="L13" s="68"/>
      <c r="M13" s="69"/>
      <c r="N13" s="69"/>
      <c r="O13" s="1"/>
      <c r="P13" s="1"/>
    </row>
    <row r="14" spans="1:16" x14ac:dyDescent="0.25">
      <c r="A14" s="70" t="s">
        <v>15</v>
      </c>
      <c r="B14" s="71" t="s">
        <v>16</v>
      </c>
      <c r="C14" s="71"/>
      <c r="D14" s="71"/>
      <c r="E14" s="71"/>
      <c r="F14" s="61"/>
      <c r="G14" s="129">
        <v>3267564.8570562685</v>
      </c>
      <c r="H14" s="129">
        <v>2367085.8800000148</v>
      </c>
      <c r="I14" s="72"/>
      <c r="J14" s="73" t="s">
        <v>13</v>
      </c>
      <c r="K14" s="74" t="s">
        <v>14</v>
      </c>
      <c r="L14" s="74"/>
      <c r="M14" s="129">
        <v>1463268.2560000003</v>
      </c>
      <c r="N14" s="129">
        <v>766269.5800000024</v>
      </c>
      <c r="O14" s="80"/>
      <c r="P14" s="80"/>
    </row>
    <row r="15" spans="1:16" x14ac:dyDescent="0.25">
      <c r="A15" s="67" t="s">
        <v>19</v>
      </c>
      <c r="B15" s="75" t="s">
        <v>20</v>
      </c>
      <c r="C15" s="75"/>
      <c r="D15" s="75"/>
      <c r="E15" s="75"/>
      <c r="F15" s="71"/>
      <c r="G15" s="76">
        <v>6000</v>
      </c>
      <c r="H15" s="77">
        <v>1000</v>
      </c>
      <c r="I15" s="72"/>
      <c r="J15" s="78" t="s">
        <v>155</v>
      </c>
      <c r="K15" s="79" t="s">
        <v>216</v>
      </c>
      <c r="L15" s="74"/>
      <c r="M15" s="76">
        <v>0</v>
      </c>
      <c r="N15" s="76"/>
      <c r="O15" s="1"/>
      <c r="P15" s="1"/>
    </row>
    <row r="16" spans="1:16" x14ac:dyDescent="0.25">
      <c r="A16" s="67" t="s">
        <v>23</v>
      </c>
      <c r="B16" s="75" t="s">
        <v>67</v>
      </c>
      <c r="C16" s="75"/>
      <c r="D16" s="75"/>
      <c r="E16" s="75"/>
      <c r="F16" s="146"/>
      <c r="G16" s="76">
        <v>3183578.3870562688</v>
      </c>
      <c r="H16" s="77">
        <v>2298705.6100000143</v>
      </c>
      <c r="I16" s="72"/>
      <c r="J16" s="78" t="s">
        <v>17</v>
      </c>
      <c r="K16" s="79" t="s">
        <v>18</v>
      </c>
      <c r="L16" s="79"/>
      <c r="M16" s="76">
        <v>0</v>
      </c>
      <c r="N16" s="76"/>
      <c r="O16" s="80"/>
      <c r="P16" s="47"/>
    </row>
    <row r="17" spans="1:17" x14ac:dyDescent="0.25">
      <c r="A17" s="67" t="s">
        <v>24</v>
      </c>
      <c r="B17" s="75" t="s">
        <v>1</v>
      </c>
      <c r="C17" s="75"/>
      <c r="D17" s="75"/>
      <c r="E17" s="75"/>
      <c r="F17" s="75"/>
      <c r="G17" s="76">
        <v>77986.469999999972</v>
      </c>
      <c r="H17" s="77">
        <v>67380.270000000251</v>
      </c>
      <c r="I17" s="72"/>
      <c r="J17" s="78" t="s">
        <v>21</v>
      </c>
      <c r="K17" s="78" t="s">
        <v>22</v>
      </c>
      <c r="L17" s="78"/>
      <c r="M17" s="76">
        <v>825903.47600000072</v>
      </c>
      <c r="N17" s="76">
        <v>690522.82000000216</v>
      </c>
      <c r="O17" s="80"/>
      <c r="P17" s="47"/>
    </row>
    <row r="18" spans="1:17" x14ac:dyDescent="0.25">
      <c r="A18" s="81"/>
      <c r="B18" s="75"/>
      <c r="C18" s="75"/>
      <c r="D18" s="75"/>
      <c r="E18" s="75"/>
      <c r="F18" s="75"/>
      <c r="G18" s="76"/>
      <c r="H18" s="77"/>
      <c r="I18" s="72"/>
      <c r="J18" s="78" t="s">
        <v>58</v>
      </c>
      <c r="K18" s="79" t="s">
        <v>166</v>
      </c>
      <c r="L18" s="82"/>
      <c r="M18" s="76">
        <v>637364.77999999956</v>
      </c>
      <c r="N18" s="76">
        <v>75746.7600000003</v>
      </c>
      <c r="O18" s="80"/>
      <c r="P18" s="47"/>
      <c r="Q18" s="11"/>
    </row>
    <row r="19" spans="1:17" x14ac:dyDescent="0.25">
      <c r="A19" s="81"/>
      <c r="B19" s="75"/>
      <c r="C19" s="75"/>
      <c r="D19" s="75"/>
      <c r="E19" s="75"/>
      <c r="F19" s="75"/>
      <c r="G19" s="76"/>
      <c r="H19" s="77"/>
      <c r="I19" s="72"/>
      <c r="J19" s="78"/>
      <c r="K19" s="79"/>
      <c r="L19" s="82"/>
      <c r="M19" s="76"/>
      <c r="N19" s="76"/>
      <c r="O19" s="80"/>
      <c r="P19" s="47"/>
    </row>
    <row r="20" spans="1:17" x14ac:dyDescent="0.25">
      <c r="A20" s="83" t="s">
        <v>25</v>
      </c>
      <c r="B20" s="71" t="s">
        <v>26</v>
      </c>
      <c r="C20" s="71"/>
      <c r="D20" s="71"/>
      <c r="E20" s="71"/>
      <c r="F20" s="75"/>
      <c r="G20" s="129">
        <v>1510896.7000000002</v>
      </c>
      <c r="H20" s="129">
        <v>601674.5</v>
      </c>
      <c r="I20" s="72"/>
      <c r="J20" s="78"/>
      <c r="K20" s="82"/>
      <c r="L20" s="82"/>
      <c r="M20" s="63"/>
      <c r="N20" s="63"/>
      <c r="O20" s="80"/>
      <c r="P20" s="47"/>
    </row>
    <row r="21" spans="1:17" x14ac:dyDescent="0.25">
      <c r="A21" s="81" t="s">
        <v>53</v>
      </c>
      <c r="B21" s="75" t="s">
        <v>145</v>
      </c>
      <c r="C21" s="75"/>
      <c r="D21" s="75"/>
      <c r="E21" s="75"/>
      <c r="F21" s="84"/>
      <c r="G21" s="76">
        <v>941606.39000000013</v>
      </c>
      <c r="H21" s="77">
        <v>44682</v>
      </c>
      <c r="I21" s="72"/>
      <c r="J21" s="73"/>
      <c r="K21" s="74"/>
      <c r="L21" s="74"/>
      <c r="M21" s="196"/>
      <c r="N21" s="196"/>
      <c r="O21" s="1"/>
      <c r="P21" s="47"/>
    </row>
    <row r="22" spans="1:17" x14ac:dyDescent="0.25">
      <c r="A22" s="81" t="s">
        <v>27</v>
      </c>
      <c r="B22" s="75" t="s">
        <v>146</v>
      </c>
      <c r="C22" s="75"/>
      <c r="D22" s="75"/>
      <c r="E22" s="75"/>
      <c r="F22" s="75"/>
      <c r="G22" s="76">
        <v>569290.31000000006</v>
      </c>
      <c r="H22" s="77">
        <v>556992.5</v>
      </c>
      <c r="I22" s="72"/>
      <c r="J22" s="73" t="s">
        <v>28</v>
      </c>
      <c r="K22" s="74" t="s">
        <v>59</v>
      </c>
      <c r="L22" s="74"/>
      <c r="M22" s="129">
        <v>1657172.01</v>
      </c>
      <c r="N22" s="129">
        <v>34424.660000000033</v>
      </c>
      <c r="O22" s="1"/>
      <c r="P22" s="47"/>
    </row>
    <row r="23" spans="1:17" x14ac:dyDescent="0.25">
      <c r="A23" s="81" t="s">
        <v>221</v>
      </c>
      <c r="B23" s="75" t="s">
        <v>222</v>
      </c>
      <c r="C23" s="75"/>
      <c r="D23" s="75"/>
      <c r="E23" s="75"/>
      <c r="F23" s="71"/>
      <c r="G23" s="76">
        <v>0</v>
      </c>
      <c r="H23" s="77"/>
      <c r="I23" s="72"/>
      <c r="J23" s="78" t="s">
        <v>29</v>
      </c>
      <c r="K23" s="79" t="s">
        <v>176</v>
      </c>
      <c r="L23" s="79"/>
      <c r="M23" s="76">
        <v>57172.010000000009</v>
      </c>
      <c r="N23" s="76">
        <v>34424.660000000033</v>
      </c>
      <c r="O23" s="85"/>
      <c r="P23" s="47"/>
    </row>
    <row r="24" spans="1:17" x14ac:dyDescent="0.25">
      <c r="A24" s="81"/>
      <c r="B24" s="75"/>
      <c r="C24" s="75"/>
      <c r="D24" s="75"/>
      <c r="E24" s="75"/>
      <c r="F24" s="71"/>
      <c r="G24" s="76"/>
      <c r="H24" s="77"/>
      <c r="I24" s="72"/>
      <c r="J24" s="78" t="s">
        <v>62</v>
      </c>
      <c r="K24" s="79" t="s">
        <v>156</v>
      </c>
      <c r="L24" s="79"/>
      <c r="M24" s="76">
        <v>1600000</v>
      </c>
      <c r="N24" s="76"/>
      <c r="O24" s="80"/>
      <c r="P24" s="47"/>
    </row>
    <row r="25" spans="1:17" x14ac:dyDescent="0.25">
      <c r="A25" s="86" t="s">
        <v>160</v>
      </c>
      <c r="B25" s="71" t="s">
        <v>161</v>
      </c>
      <c r="C25" s="71"/>
      <c r="D25" s="71"/>
      <c r="E25" s="71"/>
      <c r="F25" s="71"/>
      <c r="G25" s="129">
        <v>0</v>
      </c>
      <c r="H25" s="129">
        <v>2.0000003278255463E-3</v>
      </c>
      <c r="I25" s="72"/>
      <c r="J25" s="78"/>
      <c r="K25" s="79"/>
      <c r="L25" s="79"/>
      <c r="M25" s="76"/>
      <c r="N25" s="76"/>
      <c r="O25" s="80"/>
      <c r="P25" s="47"/>
    </row>
    <row r="26" spans="1:17" x14ac:dyDescent="0.25">
      <c r="A26" s="81" t="s">
        <v>147</v>
      </c>
      <c r="B26" s="75" t="s">
        <v>220</v>
      </c>
      <c r="C26" s="75"/>
      <c r="D26" s="75"/>
      <c r="E26" s="75"/>
      <c r="F26" s="71"/>
      <c r="G26" s="76">
        <v>0</v>
      </c>
      <c r="H26" s="77">
        <v>2.0000003278255463E-3</v>
      </c>
      <c r="I26" s="72"/>
      <c r="J26" s="78"/>
      <c r="K26" s="79"/>
      <c r="L26" s="79"/>
      <c r="M26" s="76"/>
      <c r="N26" s="76"/>
      <c r="O26" s="1"/>
      <c r="P26" s="47"/>
    </row>
    <row r="27" spans="1:17" x14ac:dyDescent="0.25">
      <c r="A27" s="81" t="s">
        <v>148</v>
      </c>
      <c r="B27" s="75" t="s">
        <v>183</v>
      </c>
      <c r="C27" s="75"/>
      <c r="D27" s="75"/>
      <c r="E27" s="75"/>
      <c r="F27" s="71"/>
      <c r="G27" s="76"/>
      <c r="H27" s="77">
        <v>0</v>
      </c>
      <c r="I27" s="72"/>
      <c r="J27" s="78"/>
      <c r="K27" s="79"/>
      <c r="L27" s="79"/>
      <c r="M27" s="76"/>
      <c r="N27" s="76"/>
      <c r="O27" s="80"/>
      <c r="P27" s="47"/>
    </row>
    <row r="28" spans="1:17" x14ac:dyDescent="0.25">
      <c r="A28" s="86" t="s">
        <v>54</v>
      </c>
      <c r="B28" s="71" t="s">
        <v>55</v>
      </c>
      <c r="C28" s="71"/>
      <c r="D28" s="71"/>
      <c r="E28" s="71"/>
      <c r="F28" s="75"/>
      <c r="G28" s="129">
        <v>1921591.4587999994</v>
      </c>
      <c r="H28" s="129">
        <v>1449027.147171177</v>
      </c>
      <c r="I28" s="72"/>
      <c r="J28" s="78"/>
      <c r="K28" s="202"/>
      <c r="L28" s="79"/>
      <c r="M28" s="76"/>
      <c r="N28" s="76"/>
      <c r="O28" s="80"/>
      <c r="P28" s="80"/>
    </row>
    <row r="29" spans="1:17" x14ac:dyDescent="0.25">
      <c r="A29" s="81" t="s">
        <v>56</v>
      </c>
      <c r="B29" s="75" t="s">
        <v>63</v>
      </c>
      <c r="C29" s="75"/>
      <c r="D29" s="75"/>
      <c r="E29" s="75"/>
      <c r="F29" s="75"/>
      <c r="G29" s="76">
        <v>1921591.4587999994</v>
      </c>
      <c r="H29" s="77">
        <v>1449027.147171177</v>
      </c>
      <c r="I29" s="72"/>
      <c r="J29" s="88" t="s">
        <v>30</v>
      </c>
      <c r="K29" s="71" t="s">
        <v>175</v>
      </c>
      <c r="L29" s="71"/>
      <c r="M29" s="129">
        <v>0</v>
      </c>
      <c r="N29" s="129">
        <v>0</v>
      </c>
      <c r="O29" s="80"/>
      <c r="P29" s="47"/>
    </row>
    <row r="30" spans="1:17" x14ac:dyDescent="0.25">
      <c r="A30" s="81"/>
      <c r="B30" s="75"/>
      <c r="C30" s="75"/>
      <c r="D30" s="75"/>
      <c r="E30" s="75"/>
      <c r="F30" s="75"/>
      <c r="G30" s="76"/>
      <c r="H30" s="77"/>
      <c r="I30" s="72"/>
      <c r="J30" s="58" t="s">
        <v>157</v>
      </c>
      <c r="K30" s="75" t="s">
        <v>177</v>
      </c>
      <c r="L30" s="75"/>
      <c r="M30" s="76">
        <v>0</v>
      </c>
      <c r="N30" s="76"/>
      <c r="O30" s="80"/>
      <c r="P30" s="1"/>
    </row>
    <row r="31" spans="1:17" x14ac:dyDescent="0.25">
      <c r="A31" s="64"/>
      <c r="B31" s="84"/>
      <c r="C31" s="84"/>
      <c r="D31" s="84"/>
      <c r="E31" s="84"/>
      <c r="F31" s="84"/>
      <c r="G31" s="76"/>
      <c r="H31" s="77"/>
      <c r="I31" s="72"/>
      <c r="J31" s="58"/>
      <c r="K31" s="75"/>
      <c r="L31" s="75"/>
      <c r="M31" s="76"/>
      <c r="N31" s="76"/>
      <c r="O31" s="1"/>
      <c r="P31" s="1"/>
    </row>
    <row r="32" spans="1:17" ht="16.5" x14ac:dyDescent="0.35">
      <c r="A32" s="89" t="s">
        <v>180</v>
      </c>
      <c r="B32" s="87"/>
      <c r="C32" s="87"/>
      <c r="D32" s="87"/>
      <c r="E32" s="87"/>
      <c r="F32" s="87"/>
      <c r="G32" s="90">
        <v>6700053.0158562679</v>
      </c>
      <c r="H32" s="90">
        <v>4417787.5291711921</v>
      </c>
      <c r="I32" s="72"/>
      <c r="J32" s="58"/>
      <c r="K32" s="202"/>
      <c r="L32" s="75"/>
      <c r="M32" s="76"/>
      <c r="N32" s="76"/>
      <c r="O32" s="1"/>
      <c r="P32" s="1"/>
    </row>
    <row r="33" spans="1:16" ht="16.5" x14ac:dyDescent="0.35">
      <c r="A33" s="81"/>
      <c r="B33" s="75"/>
      <c r="C33" s="75"/>
      <c r="D33" s="75"/>
      <c r="E33" s="75"/>
      <c r="F33" s="75"/>
      <c r="G33" s="76"/>
      <c r="H33" s="77"/>
      <c r="I33" s="72"/>
      <c r="J33" s="93" t="s">
        <v>182</v>
      </c>
      <c r="K33" s="87"/>
      <c r="L33" s="87"/>
      <c r="M33" s="94">
        <v>3120440.2660000003</v>
      </c>
      <c r="N33" s="94">
        <v>800694.24000000244</v>
      </c>
      <c r="O33" s="80"/>
      <c r="P33" s="1"/>
    </row>
    <row r="34" spans="1:16" x14ac:dyDescent="0.25">
      <c r="A34" s="86">
        <v>1.2</v>
      </c>
      <c r="B34" s="87" t="s">
        <v>31</v>
      </c>
      <c r="C34" s="87"/>
      <c r="D34" s="87"/>
      <c r="E34" s="87"/>
      <c r="F34" s="87"/>
      <c r="G34" s="91"/>
      <c r="H34" s="92"/>
      <c r="I34" s="72"/>
      <c r="J34" s="78"/>
      <c r="K34" s="79"/>
      <c r="L34" s="79"/>
      <c r="M34" s="91"/>
      <c r="N34" s="91"/>
      <c r="O34" s="80"/>
      <c r="P34" s="80"/>
    </row>
    <row r="35" spans="1:16" x14ac:dyDescent="0.25">
      <c r="A35" s="86" t="s">
        <v>32</v>
      </c>
      <c r="B35" s="75" t="s">
        <v>33</v>
      </c>
      <c r="C35" s="87"/>
      <c r="D35" s="87"/>
      <c r="E35" s="87"/>
      <c r="F35" s="87"/>
      <c r="G35" s="129">
        <v>1021115198.33</v>
      </c>
      <c r="H35" s="129">
        <v>976118195.25</v>
      </c>
      <c r="I35" s="72"/>
      <c r="J35" s="78"/>
      <c r="K35" s="79"/>
      <c r="L35" s="79"/>
      <c r="M35" s="91"/>
      <c r="N35" s="91"/>
      <c r="O35" s="1"/>
      <c r="P35" s="1"/>
    </row>
    <row r="36" spans="1:16" ht="16.5" x14ac:dyDescent="0.35">
      <c r="A36" s="81" t="s">
        <v>193</v>
      </c>
      <c r="B36" s="75" t="s">
        <v>194</v>
      </c>
      <c r="C36" s="87"/>
      <c r="D36" s="87"/>
      <c r="E36" s="87"/>
      <c r="F36" s="87"/>
      <c r="G36" s="91">
        <v>81054067.5</v>
      </c>
      <c r="H36" s="77">
        <v>81054067.5</v>
      </c>
      <c r="I36" s="72"/>
      <c r="J36" s="93"/>
      <c r="K36" s="87"/>
      <c r="L36" s="87"/>
      <c r="M36" s="94"/>
      <c r="N36" s="94"/>
      <c r="O36" s="1"/>
      <c r="P36" s="1"/>
    </row>
    <row r="37" spans="1:16" ht="16.5" x14ac:dyDescent="0.35">
      <c r="A37" s="81" t="s">
        <v>76</v>
      </c>
      <c r="B37" s="75" t="s">
        <v>2</v>
      </c>
      <c r="C37" s="75"/>
      <c r="D37" s="75"/>
      <c r="E37" s="75"/>
      <c r="F37" s="75"/>
      <c r="G37" s="91">
        <v>895064127.75</v>
      </c>
      <c r="H37" s="92">
        <v>634433321.01999998</v>
      </c>
      <c r="I37" s="72"/>
      <c r="J37" s="93"/>
      <c r="K37" s="87"/>
      <c r="L37" s="87"/>
      <c r="M37" s="94"/>
      <c r="N37" s="94"/>
      <c r="O37" s="1"/>
      <c r="P37" s="1"/>
    </row>
    <row r="38" spans="1:16" x14ac:dyDescent="0.25">
      <c r="A38" s="81" t="s">
        <v>34</v>
      </c>
      <c r="B38" s="75" t="s">
        <v>35</v>
      </c>
      <c r="C38" s="75"/>
      <c r="D38" s="75"/>
      <c r="E38" s="75"/>
      <c r="F38" s="75"/>
      <c r="G38" s="76">
        <v>44997003.079999998</v>
      </c>
      <c r="H38" s="77">
        <v>260630806.73000002</v>
      </c>
      <c r="I38" s="72"/>
      <c r="J38" s="78"/>
      <c r="K38" s="79"/>
      <c r="L38" s="79"/>
      <c r="M38" s="91"/>
      <c r="N38" s="91"/>
      <c r="O38" s="80"/>
      <c r="P38" s="80"/>
    </row>
    <row r="39" spans="1:16" x14ac:dyDescent="0.25">
      <c r="A39" s="81"/>
      <c r="B39" s="75"/>
      <c r="C39" s="75"/>
      <c r="D39" s="75"/>
      <c r="E39" s="75"/>
      <c r="F39" s="75"/>
      <c r="G39" s="76"/>
      <c r="H39" s="77"/>
      <c r="I39" s="72"/>
      <c r="J39" s="95" t="s">
        <v>215</v>
      </c>
      <c r="K39" s="96"/>
      <c r="L39" s="96"/>
      <c r="M39" s="91"/>
      <c r="N39" s="91"/>
      <c r="O39" s="1"/>
      <c r="P39" s="1"/>
    </row>
    <row r="40" spans="1:16" x14ac:dyDescent="0.25">
      <c r="A40" s="86" t="s">
        <v>39</v>
      </c>
      <c r="B40" s="87" t="s">
        <v>40</v>
      </c>
      <c r="C40" s="87"/>
      <c r="D40" s="87"/>
      <c r="E40" s="87"/>
      <c r="F40" s="87"/>
      <c r="G40" s="129">
        <v>208345213.67000002</v>
      </c>
      <c r="H40" s="129">
        <v>204148732.85000002</v>
      </c>
      <c r="I40" s="72"/>
      <c r="J40" s="73" t="s">
        <v>37</v>
      </c>
      <c r="K40" s="74" t="s">
        <v>36</v>
      </c>
      <c r="L40" s="74"/>
      <c r="M40" s="130">
        <v>1202522083.9400005</v>
      </c>
      <c r="N40" s="130">
        <v>1153211815.5700006</v>
      </c>
      <c r="O40" s="85"/>
      <c r="P40" s="80"/>
    </row>
    <row r="41" spans="1:16" x14ac:dyDescent="0.25">
      <c r="A41" s="81" t="s">
        <v>149</v>
      </c>
      <c r="B41" s="75" t="s">
        <v>162</v>
      </c>
      <c r="C41" s="75"/>
      <c r="D41" s="75"/>
      <c r="E41" s="75"/>
      <c r="F41" s="75"/>
      <c r="G41" s="76">
        <v>107528556.47000001</v>
      </c>
      <c r="H41" s="77">
        <v>103327737.53</v>
      </c>
      <c r="I41" s="72"/>
      <c r="J41" s="78" t="s">
        <v>64</v>
      </c>
      <c r="K41" s="79" t="s">
        <v>38</v>
      </c>
      <c r="L41" s="79"/>
      <c r="M41" s="91">
        <v>1147613008.1700006</v>
      </c>
      <c r="N41" s="91">
        <v>547660731.64000046</v>
      </c>
      <c r="O41" s="1"/>
      <c r="P41" s="1"/>
    </row>
    <row r="42" spans="1:16" x14ac:dyDescent="0.25">
      <c r="A42" s="81" t="s">
        <v>185</v>
      </c>
      <c r="B42" s="75" t="s">
        <v>186</v>
      </c>
      <c r="C42" s="75"/>
      <c r="D42" s="75"/>
      <c r="E42" s="75"/>
      <c r="F42" s="75"/>
      <c r="G42" s="76">
        <v>83443.640000000029</v>
      </c>
      <c r="H42" s="77">
        <v>83443.640000000029</v>
      </c>
      <c r="I42" s="72"/>
      <c r="J42" s="78" t="s">
        <v>217</v>
      </c>
      <c r="K42" s="79" t="s">
        <v>218</v>
      </c>
      <c r="L42" s="79"/>
      <c r="M42" s="91">
        <v>5600023.0700000003</v>
      </c>
      <c r="N42" s="91">
        <v>5600023.0700000003</v>
      </c>
      <c r="O42" s="1"/>
      <c r="P42" s="1"/>
    </row>
    <row r="43" spans="1:16" x14ac:dyDescent="0.25">
      <c r="A43" s="81" t="s">
        <v>150</v>
      </c>
      <c r="B43" s="75" t="s">
        <v>163</v>
      </c>
      <c r="C43" s="75"/>
      <c r="D43" s="75"/>
      <c r="E43" s="75"/>
      <c r="F43" s="75"/>
      <c r="G43" s="76">
        <v>68912575.5</v>
      </c>
      <c r="H43" s="77">
        <v>68916913.63000001</v>
      </c>
      <c r="I43" s="72"/>
      <c r="J43" s="78" t="s">
        <v>77</v>
      </c>
      <c r="K43" s="79" t="s">
        <v>78</v>
      </c>
      <c r="L43" s="79"/>
      <c r="M43" s="91">
        <v>49309052.700000048</v>
      </c>
      <c r="N43" s="91">
        <v>599951060.86000001</v>
      </c>
      <c r="O43" s="1"/>
      <c r="P43" s="47"/>
    </row>
    <row r="44" spans="1:16" x14ac:dyDescent="0.25">
      <c r="A44" s="81" t="s">
        <v>167</v>
      </c>
      <c r="B44" s="75" t="s">
        <v>168</v>
      </c>
      <c r="C44" s="75"/>
      <c r="D44" s="75"/>
      <c r="E44" s="75"/>
      <c r="F44" s="75"/>
      <c r="G44" s="76">
        <v>985424</v>
      </c>
      <c r="H44" s="77">
        <v>985424</v>
      </c>
      <c r="I44" s="72"/>
      <c r="J44" s="97" t="s">
        <v>44</v>
      </c>
      <c r="K44" s="71" t="s">
        <v>43</v>
      </c>
      <c r="L44" s="71"/>
      <c r="M44" s="130">
        <v>-88708975.050143719</v>
      </c>
      <c r="N44" s="130">
        <v>-62036472.231995501</v>
      </c>
      <c r="O44" s="80"/>
      <c r="P44" s="1"/>
    </row>
    <row r="45" spans="1:16" x14ac:dyDescent="0.25">
      <c r="A45" s="81" t="s">
        <v>169</v>
      </c>
      <c r="B45" s="75" t="s">
        <v>170</v>
      </c>
      <c r="C45" s="75"/>
      <c r="D45" s="75"/>
      <c r="E45" s="75"/>
      <c r="F45" s="75"/>
      <c r="G45" s="76">
        <v>66500</v>
      </c>
      <c r="H45" s="77">
        <v>66500</v>
      </c>
      <c r="I45" s="72"/>
      <c r="J45" s="78" t="s">
        <v>66</v>
      </c>
      <c r="K45" s="79" t="s">
        <v>159</v>
      </c>
      <c r="L45" s="78"/>
      <c r="M45" s="76">
        <v>-113999478.17</v>
      </c>
      <c r="N45" s="91">
        <v>-83886894.75</v>
      </c>
      <c r="O45" s="85"/>
      <c r="P45" s="80"/>
    </row>
    <row r="46" spans="1:16" ht="12" customHeight="1" x14ac:dyDescent="0.25">
      <c r="A46" s="81" t="s">
        <v>41</v>
      </c>
      <c r="B46" s="75" t="s">
        <v>42</v>
      </c>
      <c r="C46" s="75"/>
      <c r="D46" s="75"/>
      <c r="E46" s="75"/>
      <c r="F46" s="75"/>
      <c r="G46" s="76">
        <v>24436897.060000002</v>
      </c>
      <c r="H46" s="77">
        <v>24436897.050000001</v>
      </c>
      <c r="I46" s="72"/>
      <c r="J46" s="78" t="s">
        <v>65</v>
      </c>
      <c r="K46" s="79" t="s">
        <v>158</v>
      </c>
      <c r="L46" s="79"/>
      <c r="M46" s="76">
        <v>-9510566.3701437265</v>
      </c>
      <c r="N46" s="91">
        <v>-12950646.971995495</v>
      </c>
      <c r="O46" s="85"/>
      <c r="P46" s="80"/>
    </row>
    <row r="47" spans="1:16" ht="15" customHeight="1" x14ac:dyDescent="0.25">
      <c r="A47" s="81" t="s">
        <v>171</v>
      </c>
      <c r="B47" s="75" t="s">
        <v>172</v>
      </c>
      <c r="C47" s="75"/>
      <c r="D47" s="75"/>
      <c r="E47" s="75"/>
      <c r="F47" s="75"/>
      <c r="G47" s="76">
        <v>6331817</v>
      </c>
      <c r="H47" s="77">
        <v>6331817</v>
      </c>
      <c r="I47" s="72"/>
      <c r="J47" s="185" t="s">
        <v>213</v>
      </c>
      <c r="K47" s="186" t="s">
        <v>214</v>
      </c>
      <c r="L47" s="82"/>
      <c r="M47" s="130">
        <v>34801069.490000002</v>
      </c>
      <c r="N47" s="130">
        <v>34801069.490000002</v>
      </c>
      <c r="O47" s="85"/>
      <c r="P47" s="80"/>
    </row>
    <row r="48" spans="1:16" x14ac:dyDescent="0.25">
      <c r="A48" s="81"/>
      <c r="B48" s="75"/>
      <c r="C48" s="75"/>
      <c r="D48" s="75"/>
      <c r="E48" s="75"/>
      <c r="F48" s="75"/>
      <c r="G48" s="76"/>
      <c r="H48" s="77"/>
      <c r="I48" s="72"/>
      <c r="J48" s="78" t="s">
        <v>196</v>
      </c>
      <c r="K48" s="79" t="s">
        <v>195</v>
      </c>
      <c r="L48" s="78"/>
      <c r="M48" s="91">
        <v>34801069.490000002</v>
      </c>
      <c r="N48" s="91">
        <v>34801069.490000002</v>
      </c>
      <c r="O48" s="85"/>
      <c r="P48" s="80"/>
    </row>
    <row r="49" spans="1:16" x14ac:dyDescent="0.25">
      <c r="A49" s="86" t="s">
        <v>191</v>
      </c>
      <c r="B49" s="75" t="s">
        <v>192</v>
      </c>
      <c r="C49" s="75"/>
      <c r="D49" s="75"/>
      <c r="E49" s="75"/>
      <c r="F49" s="75"/>
      <c r="G49" s="129">
        <v>7746002.7300000004</v>
      </c>
      <c r="H49" s="129">
        <v>7746002.7300000004</v>
      </c>
      <c r="I49" s="72"/>
      <c r="J49" s="78"/>
      <c r="K49" s="78"/>
      <c r="L49" s="78"/>
      <c r="M49" s="91"/>
      <c r="N49" s="91"/>
      <c r="O49" s="1"/>
      <c r="P49" s="80"/>
    </row>
    <row r="50" spans="1:16" x14ac:dyDescent="0.25">
      <c r="A50" s="81" t="s">
        <v>187</v>
      </c>
      <c r="B50" s="75" t="s">
        <v>190</v>
      </c>
      <c r="C50" s="75"/>
      <c r="D50" s="75"/>
      <c r="E50" s="75"/>
      <c r="F50" s="75"/>
      <c r="G50" s="76">
        <v>7746002.7300000004</v>
      </c>
      <c r="H50" s="77">
        <v>7746002.7300000004</v>
      </c>
      <c r="I50" s="72"/>
      <c r="J50" s="78"/>
      <c r="K50" s="78"/>
      <c r="L50" s="78"/>
      <c r="M50" s="91"/>
      <c r="N50" s="91"/>
      <c r="O50" s="80"/>
      <c r="P50" s="80"/>
    </row>
    <row r="51" spans="1:16" x14ac:dyDescent="0.25">
      <c r="A51" s="81"/>
      <c r="B51" s="75"/>
      <c r="C51" s="75"/>
      <c r="D51" s="75"/>
      <c r="E51" s="75"/>
      <c r="F51" s="75"/>
      <c r="G51" s="76"/>
      <c r="H51" s="77"/>
      <c r="I51" s="72"/>
      <c r="J51" s="78"/>
      <c r="K51" s="78"/>
      <c r="L51" s="78"/>
      <c r="M51" s="91"/>
      <c r="N51" s="91"/>
      <c r="O51" s="80"/>
      <c r="P51" s="80"/>
    </row>
    <row r="52" spans="1:16" x14ac:dyDescent="0.25">
      <c r="A52" s="86" t="s">
        <v>45</v>
      </c>
      <c r="B52" s="87" t="s">
        <v>46</v>
      </c>
      <c r="C52" s="87"/>
      <c r="D52" s="87"/>
      <c r="E52" s="87"/>
      <c r="F52" s="87"/>
      <c r="G52" s="129">
        <v>-128572918.58600001</v>
      </c>
      <c r="H52" s="129">
        <v>-100454680.77916667</v>
      </c>
      <c r="I52" s="72"/>
      <c r="J52" s="99" t="s">
        <v>49</v>
      </c>
      <c r="K52" s="100"/>
      <c r="L52" s="100"/>
      <c r="M52" s="101">
        <v>1113813108.8898568</v>
      </c>
      <c r="N52" s="101">
        <v>1091175343.3380051</v>
      </c>
      <c r="O52" s="80"/>
      <c r="P52" s="80"/>
    </row>
    <row r="53" spans="1:16" x14ac:dyDescent="0.25">
      <c r="A53" s="98" t="s">
        <v>151</v>
      </c>
      <c r="B53" s="75" t="s">
        <v>152</v>
      </c>
      <c r="C53" s="75"/>
      <c r="D53" s="75"/>
      <c r="E53" s="75"/>
      <c r="F53" s="75"/>
      <c r="G53" s="76">
        <v>-23708203.109999999</v>
      </c>
      <c r="H53" s="77">
        <v>-18288161.230000004</v>
      </c>
      <c r="I53" s="72"/>
      <c r="J53" s="102"/>
      <c r="K53" s="75"/>
      <c r="L53" s="75"/>
      <c r="M53" s="91"/>
      <c r="N53" s="91"/>
      <c r="O53" s="80"/>
      <c r="P53" s="80"/>
    </row>
    <row r="54" spans="1:16" ht="16.5" x14ac:dyDescent="0.35">
      <c r="A54" s="98" t="s">
        <v>47</v>
      </c>
      <c r="B54" s="75" t="s">
        <v>3</v>
      </c>
      <c r="C54" s="75"/>
      <c r="D54" s="75"/>
      <c r="E54" s="75"/>
      <c r="F54" s="75"/>
      <c r="G54" s="76">
        <v>-98194546.526000008</v>
      </c>
      <c r="H54" s="77">
        <v>-78078351.489166662</v>
      </c>
      <c r="I54" s="72"/>
      <c r="J54" s="61" t="s">
        <v>181</v>
      </c>
      <c r="K54" s="87"/>
      <c r="L54" s="87"/>
      <c r="M54" s="103">
        <v>1116933549.1558568</v>
      </c>
      <c r="N54" s="103">
        <v>1091976037.5780051</v>
      </c>
      <c r="O54" s="80"/>
      <c r="P54" s="80"/>
    </row>
    <row r="55" spans="1:16" x14ac:dyDescent="0.25">
      <c r="A55" s="98" t="s">
        <v>188</v>
      </c>
      <c r="B55" s="75" t="s">
        <v>189</v>
      </c>
      <c r="C55" s="75"/>
      <c r="D55" s="75"/>
      <c r="E55" s="75"/>
      <c r="F55" s="75"/>
      <c r="G55" s="76">
        <v>-6670168.9500000002</v>
      </c>
      <c r="H55" s="77">
        <v>-4088168.0599999996</v>
      </c>
      <c r="I55" s="72"/>
      <c r="J55" s="61"/>
      <c r="K55" s="87"/>
      <c r="L55" s="87"/>
      <c r="M55" s="76"/>
      <c r="N55" s="76"/>
      <c r="O55" s="80"/>
      <c r="P55" s="80"/>
    </row>
    <row r="56" spans="1:16" x14ac:dyDescent="0.25">
      <c r="A56" s="86" t="s">
        <v>165</v>
      </c>
      <c r="B56" s="87" t="s">
        <v>164</v>
      </c>
      <c r="C56" s="75"/>
      <c r="D56" s="75"/>
      <c r="E56" s="75"/>
      <c r="F56" s="75"/>
      <c r="G56" s="129">
        <v>1600000</v>
      </c>
      <c r="H56" s="129">
        <v>0</v>
      </c>
      <c r="I56" s="72"/>
      <c r="J56" s="61"/>
      <c r="K56" s="87"/>
      <c r="L56" s="87"/>
      <c r="M56" s="76"/>
      <c r="N56" s="76"/>
      <c r="O56" s="80"/>
      <c r="P56" s="80"/>
    </row>
    <row r="57" spans="1:16" x14ac:dyDescent="0.25">
      <c r="A57" s="98" t="s">
        <v>153</v>
      </c>
      <c r="B57" s="75" t="s">
        <v>154</v>
      </c>
      <c r="C57" s="75"/>
      <c r="D57" s="75"/>
      <c r="E57" s="75"/>
      <c r="F57" s="75"/>
      <c r="G57" s="76">
        <v>1600000</v>
      </c>
      <c r="H57" s="77">
        <v>0</v>
      </c>
      <c r="I57" s="72"/>
      <c r="J57" s="61"/>
      <c r="K57" s="87"/>
      <c r="L57" s="87"/>
      <c r="M57" s="76"/>
      <c r="N57" s="76"/>
      <c r="O57" s="80"/>
      <c r="P57" s="80"/>
    </row>
    <row r="58" spans="1:16" x14ac:dyDescent="0.25">
      <c r="A58" s="64"/>
      <c r="B58" s="84"/>
      <c r="C58" s="84"/>
      <c r="D58" s="84"/>
      <c r="E58" s="84"/>
      <c r="F58" s="84"/>
      <c r="G58" s="63"/>
      <c r="H58" s="64"/>
      <c r="I58" s="72"/>
      <c r="J58" s="61"/>
      <c r="K58" s="87"/>
      <c r="L58" s="87"/>
      <c r="M58" s="76"/>
      <c r="N58" s="76"/>
      <c r="O58" s="80"/>
      <c r="P58" s="1"/>
    </row>
    <row r="59" spans="1:16" ht="16.5" x14ac:dyDescent="0.35">
      <c r="A59" s="104" t="s">
        <v>48</v>
      </c>
      <c r="B59" s="96"/>
      <c r="C59" s="96"/>
      <c r="D59" s="96"/>
      <c r="E59" s="96"/>
      <c r="F59" s="96"/>
      <c r="G59" s="103">
        <v>1110233496.1440001</v>
      </c>
      <c r="H59" s="103">
        <v>1087558250.0508332</v>
      </c>
      <c r="I59" s="72"/>
      <c r="J59" s="61"/>
      <c r="K59" s="87"/>
      <c r="L59" s="87"/>
      <c r="M59" s="76"/>
      <c r="N59" s="76"/>
      <c r="O59" s="80"/>
      <c r="P59" s="80"/>
    </row>
    <row r="60" spans="1:16" ht="15.75" customHeight="1" x14ac:dyDescent="0.25">
      <c r="A60" s="81"/>
      <c r="B60" s="79"/>
      <c r="C60" s="79"/>
      <c r="D60" s="79"/>
      <c r="E60" s="79"/>
      <c r="F60" s="79"/>
      <c r="G60" s="91"/>
      <c r="H60" s="92"/>
      <c r="I60" s="72"/>
      <c r="J60" s="61"/>
      <c r="K60" s="87"/>
      <c r="L60" s="87"/>
      <c r="M60" s="76"/>
      <c r="N60" s="76"/>
      <c r="O60" s="80"/>
      <c r="P60" s="80"/>
    </row>
    <row r="61" spans="1:16" ht="16.5" x14ac:dyDescent="0.35">
      <c r="A61" s="57" t="s">
        <v>179</v>
      </c>
      <c r="B61" s="96"/>
      <c r="C61" s="96"/>
      <c r="D61" s="96"/>
      <c r="E61" s="96"/>
      <c r="F61" s="96"/>
      <c r="G61" s="105">
        <v>1116933549.1598563</v>
      </c>
      <c r="H61" s="199">
        <v>1091976037.5800045</v>
      </c>
      <c r="I61" s="64"/>
      <c r="J61" s="61"/>
      <c r="K61" s="87"/>
      <c r="L61" s="87"/>
      <c r="M61" s="76"/>
      <c r="N61" s="76"/>
      <c r="O61" s="47"/>
      <c r="P61" s="47"/>
    </row>
    <row r="62" spans="1:16" ht="15.75" thickBot="1" x14ac:dyDescent="0.3">
      <c r="A62" s="106"/>
      <c r="B62" s="107"/>
      <c r="C62" s="107"/>
      <c r="D62" s="107"/>
      <c r="E62" s="107"/>
      <c r="F62" s="107"/>
      <c r="G62" s="108"/>
      <c r="H62" s="198"/>
      <c r="I62" s="200"/>
      <c r="J62" s="109"/>
      <c r="K62" s="197"/>
      <c r="L62" s="109"/>
      <c r="M62" s="110"/>
      <c r="N62" s="110"/>
      <c r="O62" s="47"/>
      <c r="P62" s="47"/>
    </row>
    <row r="63" spans="1:16" x14ac:dyDescent="0.25">
      <c r="A63" s="117"/>
      <c r="B63" s="113"/>
      <c r="C63" s="113"/>
      <c r="D63" s="113"/>
      <c r="E63" s="113"/>
      <c r="F63" s="141"/>
      <c r="G63" s="118"/>
      <c r="H63" s="118"/>
      <c r="I63" s="122"/>
      <c r="J63" s="119"/>
      <c r="K63" s="142"/>
      <c r="L63" s="116"/>
      <c r="M63" s="131"/>
      <c r="N63" s="121"/>
      <c r="O63" s="47"/>
      <c r="P63" s="47"/>
    </row>
    <row r="64" spans="1:16" x14ac:dyDescent="0.25">
      <c r="A64" s="117"/>
      <c r="B64" s="113"/>
      <c r="C64" s="113"/>
      <c r="D64" s="113"/>
      <c r="E64" s="113"/>
      <c r="F64" s="113"/>
      <c r="G64" s="118"/>
      <c r="H64" s="118"/>
      <c r="I64" s="122"/>
      <c r="J64" s="122"/>
      <c r="K64" s="120"/>
      <c r="L64" s="132"/>
      <c r="M64" s="132"/>
      <c r="N64" s="122"/>
      <c r="O64" s="47"/>
      <c r="P64" s="47"/>
    </row>
    <row r="65" spans="1:16" x14ac:dyDescent="0.25">
      <c r="A65" s="117"/>
      <c r="B65" s="113"/>
      <c r="C65" s="113"/>
      <c r="D65" s="113"/>
      <c r="E65" s="113"/>
      <c r="F65" s="113"/>
      <c r="G65" s="118"/>
      <c r="H65" s="118"/>
      <c r="I65" s="122"/>
      <c r="J65" s="122"/>
      <c r="K65" s="120"/>
      <c r="L65" s="132"/>
      <c r="M65" s="132"/>
      <c r="N65" s="122"/>
      <c r="O65" s="47"/>
      <c r="P65" s="47"/>
    </row>
    <row r="66" spans="1:16" x14ac:dyDescent="0.25">
      <c r="A66" s="117"/>
      <c r="B66" s="113"/>
      <c r="C66" s="113"/>
      <c r="D66" s="113"/>
      <c r="E66" s="113"/>
      <c r="F66" s="113"/>
      <c r="G66" s="118"/>
      <c r="H66" s="118"/>
      <c r="I66" s="122"/>
      <c r="J66" s="122"/>
      <c r="K66" s="120"/>
      <c r="L66" s="132"/>
      <c r="M66" s="132"/>
      <c r="N66" s="122"/>
      <c r="O66" s="47"/>
      <c r="P66" s="47"/>
    </row>
    <row r="67" spans="1:16" ht="21" customHeight="1" x14ac:dyDescent="0.25">
      <c r="A67" s="117"/>
      <c r="B67" s="113"/>
      <c r="C67" s="113"/>
      <c r="D67" s="113"/>
      <c r="E67" s="113"/>
      <c r="F67" s="113"/>
      <c r="G67" s="118"/>
      <c r="H67" s="118"/>
      <c r="I67" s="122"/>
      <c r="J67" s="122"/>
      <c r="K67" s="120"/>
      <c r="L67" s="132"/>
      <c r="M67" s="132"/>
      <c r="N67" s="122"/>
      <c r="O67" s="47"/>
      <c r="P67" s="47"/>
    </row>
    <row r="68" spans="1:16" x14ac:dyDescent="0.25">
      <c r="A68" s="117"/>
      <c r="B68" s="113"/>
      <c r="C68" s="113"/>
      <c r="D68" s="113"/>
      <c r="E68" s="113"/>
      <c r="F68" s="113"/>
      <c r="G68" s="118"/>
      <c r="H68" s="118"/>
      <c r="I68" s="120"/>
      <c r="J68" s="122"/>
      <c r="K68" s="120"/>
      <c r="L68" s="132"/>
      <c r="M68" s="132"/>
      <c r="N68" s="122"/>
      <c r="O68" s="47"/>
      <c r="P68" s="47"/>
    </row>
    <row r="69" spans="1:16" hidden="1" x14ac:dyDescent="0.25">
      <c r="A69" s="120"/>
      <c r="B69" s="124"/>
      <c r="C69" s="124"/>
      <c r="D69" s="124"/>
      <c r="E69" s="124"/>
      <c r="F69" s="124"/>
      <c r="G69" s="120"/>
      <c r="H69" s="120"/>
      <c r="I69" s="120"/>
      <c r="J69" s="122"/>
      <c r="K69" s="120"/>
      <c r="L69" s="132"/>
      <c r="M69" s="132"/>
      <c r="N69" s="122"/>
      <c r="O69" s="1"/>
      <c r="P69" s="1"/>
    </row>
    <row r="70" spans="1:16" hidden="1" x14ac:dyDescent="0.25">
      <c r="A70" s="120"/>
      <c r="B70" s="124"/>
      <c r="C70" s="124"/>
      <c r="D70" s="135"/>
      <c r="E70" s="135"/>
      <c r="F70" s="124"/>
      <c r="G70" s="136"/>
      <c r="H70" s="120"/>
      <c r="I70" s="120"/>
      <c r="J70" s="123"/>
      <c r="K70" s="120"/>
      <c r="L70" s="120"/>
      <c r="M70" s="120"/>
      <c r="N70" s="120"/>
      <c r="O70" s="1"/>
      <c r="P70" s="1"/>
    </row>
    <row r="71" spans="1:16" hidden="1" x14ac:dyDescent="0.25">
      <c r="A71" s="115" t="s">
        <v>68</v>
      </c>
      <c r="B71" s="124"/>
      <c r="C71" s="124"/>
      <c r="D71" s="124"/>
      <c r="E71" s="124"/>
      <c r="F71" s="124"/>
      <c r="H71" s="120"/>
      <c r="I71" s="120"/>
      <c r="J71" s="123"/>
      <c r="K71" s="120"/>
      <c r="L71" s="120"/>
      <c r="M71" s="120"/>
      <c r="N71" s="120"/>
      <c r="O71" s="1"/>
      <c r="P71" s="1"/>
    </row>
    <row r="72" spans="1:16" hidden="1" x14ac:dyDescent="0.25">
      <c r="A72" s="115" t="s">
        <v>70</v>
      </c>
      <c r="B72" s="124"/>
      <c r="C72" s="124"/>
      <c r="D72" s="124"/>
      <c r="E72" s="124"/>
      <c r="F72" s="124"/>
      <c r="G72" s="120"/>
      <c r="H72" s="120"/>
      <c r="I72" s="120"/>
      <c r="J72" s="123"/>
      <c r="K72" s="120"/>
      <c r="L72" s="120"/>
      <c r="M72" s="120"/>
      <c r="N72" s="120"/>
      <c r="O72" s="1"/>
      <c r="P72" s="1"/>
    </row>
    <row r="73" spans="1:16" hidden="1" x14ac:dyDescent="0.25">
      <c r="A73" s="120" t="s">
        <v>79</v>
      </c>
      <c r="B73" s="124"/>
      <c r="C73" s="124"/>
      <c r="D73" s="124"/>
      <c r="E73" s="124"/>
      <c r="F73" s="124"/>
      <c r="G73" s="120"/>
      <c r="H73" s="120"/>
      <c r="I73" s="120"/>
      <c r="J73" s="123"/>
      <c r="K73" s="120"/>
      <c r="L73" s="120"/>
      <c r="M73" s="120"/>
      <c r="N73" s="120"/>
      <c r="O73" s="1"/>
      <c r="P73" s="1"/>
    </row>
    <row r="74" spans="1:16" hidden="1" x14ac:dyDescent="0.25">
      <c r="A74" s="125" t="s">
        <v>80</v>
      </c>
      <c r="B74" s="124"/>
      <c r="C74" s="124"/>
      <c r="D74" s="124"/>
      <c r="E74" s="124"/>
      <c r="F74" s="124"/>
      <c r="G74" s="120"/>
      <c r="H74" s="120"/>
      <c r="I74" s="120"/>
      <c r="J74" s="123"/>
      <c r="K74" s="120"/>
      <c r="L74" s="120"/>
      <c r="M74" s="120"/>
      <c r="N74" s="120"/>
      <c r="O74" s="1"/>
      <c r="P74" s="1"/>
    </row>
    <row r="75" spans="1:16" hidden="1" x14ac:dyDescent="0.25">
      <c r="A75" s="120" t="s">
        <v>81</v>
      </c>
      <c r="B75" s="124"/>
      <c r="C75" s="124"/>
      <c r="D75" s="124"/>
      <c r="E75" s="124"/>
      <c r="F75" s="124"/>
      <c r="G75" s="120"/>
      <c r="H75" s="120"/>
      <c r="I75" s="120"/>
      <c r="J75" s="123"/>
      <c r="K75" s="120"/>
      <c r="L75" s="120"/>
      <c r="M75" s="120"/>
      <c r="N75" s="120"/>
      <c r="O75" s="1"/>
      <c r="P75" s="1"/>
    </row>
    <row r="76" spans="1:16" hidden="1" x14ac:dyDescent="0.25">
      <c r="A76" s="120" t="s">
        <v>82</v>
      </c>
      <c r="B76" s="124"/>
      <c r="C76" s="124"/>
      <c r="D76" s="124"/>
      <c r="E76" s="124"/>
      <c r="F76" s="124"/>
      <c r="G76" s="120"/>
      <c r="H76" s="120"/>
      <c r="I76" s="120"/>
      <c r="J76" s="123"/>
      <c r="K76" s="120"/>
      <c r="L76" s="120"/>
      <c r="M76" s="120"/>
      <c r="N76" s="120"/>
      <c r="O76" s="1"/>
      <c r="P76" s="1"/>
    </row>
    <row r="77" spans="1:16" hidden="1" x14ac:dyDescent="0.25">
      <c r="A77" s="125" t="s">
        <v>83</v>
      </c>
      <c r="B77" s="124"/>
      <c r="C77" s="124"/>
      <c r="D77" s="124"/>
      <c r="E77" s="124"/>
      <c r="F77" s="124"/>
      <c r="G77" s="120"/>
      <c r="H77" s="120"/>
      <c r="I77" s="120"/>
      <c r="J77" s="123"/>
      <c r="K77" s="120"/>
      <c r="L77" s="120"/>
      <c r="M77" s="120"/>
      <c r="N77" s="120"/>
      <c r="O77" s="1"/>
      <c r="P77" s="1"/>
    </row>
    <row r="78" spans="1:16" hidden="1" x14ac:dyDescent="0.25">
      <c r="A78" s="120"/>
      <c r="B78" s="124"/>
      <c r="C78" s="124"/>
      <c r="D78" s="124"/>
      <c r="E78" s="124"/>
      <c r="F78" s="124"/>
      <c r="G78" s="120"/>
      <c r="H78" s="120"/>
      <c r="I78" s="120"/>
      <c r="J78" s="123"/>
      <c r="K78" s="120"/>
      <c r="L78" s="120"/>
      <c r="M78" s="120"/>
      <c r="N78" s="120"/>
      <c r="O78" s="1"/>
      <c r="P78" s="1"/>
    </row>
    <row r="79" spans="1:16" hidden="1" x14ac:dyDescent="0.25">
      <c r="A79" s="115" t="s">
        <v>69</v>
      </c>
      <c r="B79" s="124"/>
      <c r="C79" s="124"/>
      <c r="D79" s="124"/>
      <c r="E79" s="124"/>
      <c r="F79" s="124"/>
      <c r="G79" s="118"/>
      <c r="H79" s="118"/>
      <c r="I79" s="120"/>
      <c r="J79" s="123"/>
      <c r="K79" s="120"/>
      <c r="L79" s="120"/>
      <c r="M79" s="120"/>
      <c r="N79" s="120"/>
      <c r="O79" s="1"/>
      <c r="P79" s="1"/>
    </row>
    <row r="80" spans="1:16" hidden="1" x14ac:dyDescent="0.25">
      <c r="A80" s="120" t="s">
        <v>71</v>
      </c>
      <c r="B80" s="124"/>
      <c r="C80" s="124"/>
      <c r="D80" s="124"/>
      <c r="E80" s="124"/>
      <c r="F80" s="124"/>
      <c r="G80" s="120"/>
      <c r="H80" s="120"/>
      <c r="I80" s="120"/>
      <c r="J80" s="123"/>
      <c r="K80" s="120"/>
      <c r="L80" s="120"/>
      <c r="M80" s="120"/>
      <c r="N80" s="120"/>
      <c r="O80" s="1"/>
      <c r="P80" s="1"/>
    </row>
    <row r="81" spans="1:16" hidden="1" x14ac:dyDescent="0.25">
      <c r="A81" s="125" t="s">
        <v>84</v>
      </c>
      <c r="B81" s="124"/>
      <c r="C81" s="124"/>
      <c r="D81" s="124"/>
      <c r="E81" s="124"/>
      <c r="F81" s="124"/>
      <c r="G81" s="120"/>
      <c r="H81" s="120"/>
      <c r="I81" s="120"/>
      <c r="J81" s="123"/>
      <c r="K81" s="120"/>
      <c r="L81" s="120"/>
      <c r="M81" s="120"/>
      <c r="N81" s="120"/>
      <c r="O81" s="1"/>
      <c r="P81" s="1"/>
    </row>
    <row r="82" spans="1:16" hidden="1" x14ac:dyDescent="0.25">
      <c r="A82" s="125" t="s">
        <v>74</v>
      </c>
      <c r="B82" s="124"/>
      <c r="C82" s="124"/>
      <c r="D82" s="124"/>
      <c r="E82" s="124"/>
      <c r="F82" s="124"/>
      <c r="G82" s="120"/>
      <c r="H82" s="120"/>
      <c r="I82" s="120"/>
      <c r="J82" s="123"/>
      <c r="K82" s="120"/>
      <c r="L82" s="120"/>
      <c r="M82" s="120"/>
      <c r="N82" s="120"/>
      <c r="O82" s="1"/>
      <c r="P82" s="1"/>
    </row>
    <row r="83" spans="1:16" hidden="1" x14ac:dyDescent="0.25">
      <c r="A83" s="120"/>
      <c r="B83" s="124"/>
      <c r="C83" s="124"/>
      <c r="D83" s="124"/>
      <c r="E83" s="124"/>
      <c r="F83" s="124"/>
      <c r="G83" s="120"/>
      <c r="H83" s="120"/>
      <c r="I83" s="120"/>
      <c r="J83" s="123"/>
      <c r="K83" s="120"/>
      <c r="L83" s="120"/>
      <c r="M83" s="120"/>
      <c r="N83" s="120"/>
      <c r="O83" s="1"/>
      <c r="P83" s="1"/>
    </row>
    <row r="84" spans="1:16" hidden="1" x14ac:dyDescent="0.25">
      <c r="A84" s="115" t="s">
        <v>72</v>
      </c>
      <c r="B84" s="124"/>
      <c r="C84" s="124"/>
      <c r="D84" s="124"/>
      <c r="E84" s="124"/>
      <c r="F84" s="124"/>
      <c r="G84" s="120"/>
      <c r="H84" s="120"/>
      <c r="I84" s="120"/>
      <c r="J84" s="123"/>
      <c r="K84" s="120"/>
      <c r="L84" s="120"/>
      <c r="M84" s="120"/>
      <c r="N84" s="120"/>
      <c r="O84" s="1"/>
      <c r="P84" s="1"/>
    </row>
    <row r="85" spans="1:16" hidden="1" x14ac:dyDescent="0.25">
      <c r="A85" s="120" t="s">
        <v>86</v>
      </c>
      <c r="B85" s="124"/>
      <c r="C85" s="124"/>
      <c r="D85" s="124"/>
      <c r="E85" s="124"/>
      <c r="F85" s="124"/>
      <c r="G85" s="120"/>
      <c r="H85" s="120"/>
      <c r="I85" s="120"/>
      <c r="J85" s="123"/>
      <c r="K85" s="120"/>
      <c r="L85" s="120"/>
      <c r="M85" s="120"/>
      <c r="N85" s="120"/>
      <c r="O85" s="1"/>
      <c r="P85" s="1"/>
    </row>
    <row r="86" spans="1:16" hidden="1" x14ac:dyDescent="0.25">
      <c r="A86" s="120" t="s">
        <v>85</v>
      </c>
      <c r="B86" s="124"/>
      <c r="C86" s="124"/>
      <c r="D86" s="124"/>
      <c r="E86" s="124"/>
      <c r="F86" s="124"/>
      <c r="G86" s="120"/>
      <c r="H86" s="120"/>
      <c r="I86" s="120"/>
      <c r="J86" s="123"/>
      <c r="K86" s="120"/>
      <c r="L86" s="120"/>
      <c r="M86" s="120"/>
      <c r="N86" s="120"/>
      <c r="O86" s="1"/>
      <c r="P86" s="1"/>
    </row>
    <row r="87" spans="1:16" hidden="1" x14ac:dyDescent="0.25">
      <c r="A87" s="120"/>
      <c r="B87" s="124"/>
      <c r="C87" s="124"/>
      <c r="D87" s="124"/>
      <c r="E87" s="124"/>
      <c r="F87" s="124"/>
      <c r="G87" s="120"/>
      <c r="H87" s="120"/>
      <c r="I87" s="116"/>
      <c r="J87" s="123"/>
      <c r="K87" s="120"/>
      <c r="L87" s="120"/>
      <c r="M87" s="120"/>
      <c r="N87" s="120"/>
      <c r="O87" s="1"/>
      <c r="P87" s="1"/>
    </row>
    <row r="88" spans="1:16" hidden="1" x14ac:dyDescent="0.25">
      <c r="A88" s="115" t="s">
        <v>73</v>
      </c>
      <c r="B88" s="124"/>
      <c r="C88" s="124"/>
      <c r="D88" s="124"/>
      <c r="E88" s="124"/>
      <c r="F88" s="124"/>
      <c r="G88" s="120"/>
      <c r="H88" s="120"/>
      <c r="I88" s="116"/>
      <c r="J88" s="123"/>
      <c r="K88" s="120"/>
      <c r="L88" s="120"/>
      <c r="M88" s="120"/>
      <c r="N88" s="120"/>
      <c r="O88" s="1"/>
      <c r="P88" s="1"/>
    </row>
    <row r="89" spans="1:16" hidden="1" x14ac:dyDescent="0.25">
      <c r="A89" s="125" t="s">
        <v>87</v>
      </c>
      <c r="B89" s="124"/>
      <c r="C89" s="124"/>
      <c r="D89" s="124"/>
      <c r="E89" s="124"/>
      <c r="F89" s="124"/>
      <c r="G89" s="120"/>
      <c r="H89" s="120"/>
      <c r="I89" s="116"/>
      <c r="J89" s="126"/>
      <c r="K89" s="116"/>
      <c r="L89" s="116"/>
      <c r="M89" s="116"/>
      <c r="N89" s="116"/>
      <c r="O89" s="1"/>
      <c r="P89" s="1"/>
    </row>
    <row r="90" spans="1:16" hidden="1" x14ac:dyDescent="0.25">
      <c r="A90" s="125"/>
      <c r="B90" s="124"/>
      <c r="C90" s="124"/>
      <c r="D90" s="124"/>
      <c r="E90" s="124"/>
      <c r="F90" s="124"/>
      <c r="G90" s="120"/>
      <c r="H90" s="120"/>
      <c r="I90" s="116"/>
      <c r="J90" s="126"/>
      <c r="K90" s="116"/>
      <c r="L90" s="116"/>
      <c r="M90" s="116"/>
      <c r="N90" s="116"/>
      <c r="O90" s="1"/>
      <c r="P90" s="1"/>
    </row>
    <row r="91" spans="1:16" hidden="1" x14ac:dyDescent="0.25">
      <c r="A91" s="120"/>
      <c r="B91" s="124"/>
      <c r="C91" s="124"/>
      <c r="D91" s="124"/>
      <c r="E91" s="124"/>
      <c r="F91" s="124"/>
      <c r="G91" s="120"/>
      <c r="H91" s="120"/>
      <c r="I91" s="116"/>
      <c r="J91" s="126"/>
      <c r="K91" s="116"/>
      <c r="L91" s="116"/>
      <c r="M91" s="116"/>
      <c r="N91" s="116"/>
      <c r="O91" s="1"/>
      <c r="P91" s="1"/>
    </row>
    <row r="92" spans="1:16" x14ac:dyDescent="0.25">
      <c r="A92" s="120"/>
      <c r="B92" s="124"/>
      <c r="C92" s="124"/>
      <c r="D92" s="124"/>
      <c r="E92" s="124"/>
      <c r="F92" s="124"/>
      <c r="G92" s="120"/>
      <c r="H92" s="120"/>
      <c r="I92" s="116"/>
      <c r="J92" s="126"/>
      <c r="K92" s="116"/>
      <c r="L92" s="116"/>
      <c r="M92" s="116"/>
      <c r="N92" s="116"/>
      <c r="O92" s="1"/>
      <c r="P92" s="1"/>
    </row>
    <row r="93" spans="1:16" x14ac:dyDescent="0.25">
      <c r="A93" s="120"/>
      <c r="B93" s="124"/>
      <c r="C93" s="124"/>
      <c r="D93" s="124"/>
      <c r="E93" s="124"/>
      <c r="F93" s="124"/>
      <c r="G93" s="120"/>
      <c r="H93" s="120"/>
      <c r="I93" s="116"/>
      <c r="J93" s="126"/>
      <c r="K93" s="116"/>
      <c r="L93" s="116"/>
      <c r="M93" s="116"/>
      <c r="N93" s="116"/>
      <c r="O93" s="1"/>
      <c r="P93" s="1"/>
    </row>
    <row r="94" spans="1:16" x14ac:dyDescent="0.25">
      <c r="A94" s="1"/>
      <c r="B94" s="127"/>
      <c r="C94" s="127"/>
      <c r="D94" s="127"/>
      <c r="E94" s="127"/>
      <c r="F94" s="127"/>
      <c r="G94" s="116"/>
      <c r="H94" s="116"/>
      <c r="I94" s="116"/>
      <c r="J94" s="126"/>
      <c r="K94" s="116"/>
      <c r="L94" s="116"/>
      <c r="M94" s="116"/>
      <c r="N94" s="116"/>
      <c r="O94" s="1"/>
      <c r="P94" s="1"/>
    </row>
    <row r="95" spans="1:16" x14ac:dyDescent="0.25">
      <c r="A95" s="1"/>
      <c r="B95" s="127"/>
      <c r="C95" s="127"/>
      <c r="D95" s="127"/>
      <c r="E95" s="127"/>
      <c r="F95" s="127"/>
      <c r="G95" s="116"/>
      <c r="H95" s="116"/>
      <c r="I95" s="116"/>
      <c r="J95" s="126"/>
      <c r="K95" s="116"/>
      <c r="L95" s="116"/>
      <c r="M95" s="116"/>
      <c r="N95" s="116"/>
    </row>
    <row r="96" spans="1:16" x14ac:dyDescent="0.25">
      <c r="A96" s="1"/>
      <c r="B96" s="127"/>
      <c r="C96" s="127"/>
      <c r="D96" s="127"/>
      <c r="E96" s="127"/>
      <c r="F96" s="127"/>
      <c r="G96" s="116"/>
      <c r="H96" s="116"/>
      <c r="I96" s="116"/>
      <c r="J96" s="126"/>
      <c r="K96" s="116"/>
      <c r="L96" s="116"/>
      <c r="M96" s="116"/>
      <c r="N96" s="116"/>
    </row>
    <row r="97" spans="1:14" x14ac:dyDescent="0.25">
      <c r="A97" s="116"/>
      <c r="B97" s="127"/>
      <c r="C97" s="127"/>
      <c r="D97" s="127"/>
      <c r="E97" s="127"/>
      <c r="F97" s="127"/>
      <c r="G97" s="128"/>
      <c r="H97" s="116"/>
      <c r="I97" s="116"/>
      <c r="J97" s="126"/>
      <c r="K97" s="116"/>
      <c r="L97" s="116"/>
      <c r="M97" s="116"/>
      <c r="N97" s="116"/>
    </row>
    <row r="98" spans="1:14" x14ac:dyDescent="0.25">
      <c r="A98" s="116"/>
      <c r="B98" s="127"/>
      <c r="C98" s="127"/>
      <c r="D98" s="127"/>
      <c r="E98" s="127"/>
      <c r="F98" s="127"/>
      <c r="G98" s="128"/>
      <c r="H98" s="116"/>
      <c r="I98" s="116"/>
      <c r="J98" s="126"/>
      <c r="K98" s="116"/>
      <c r="L98" s="116"/>
      <c r="M98" s="116"/>
      <c r="N98" s="116"/>
    </row>
    <row r="99" spans="1:14" x14ac:dyDescent="0.25">
      <c r="A99" s="116"/>
      <c r="B99" s="127"/>
      <c r="C99" s="127"/>
      <c r="D99" s="127"/>
      <c r="E99" s="127"/>
      <c r="F99" s="127"/>
      <c r="G99" s="116"/>
      <c r="H99" s="116"/>
      <c r="J99" s="126"/>
      <c r="K99" s="116"/>
      <c r="L99" s="116"/>
      <c r="M99" s="116"/>
      <c r="N99" s="116"/>
    </row>
    <row r="100" spans="1:14" x14ac:dyDescent="0.25">
      <c r="A100" s="116"/>
      <c r="B100" s="127"/>
      <c r="C100" s="127"/>
      <c r="D100" s="127"/>
      <c r="E100" s="127"/>
      <c r="F100" s="127"/>
      <c r="G100" s="128"/>
      <c r="H100" s="116"/>
      <c r="J100" s="126"/>
      <c r="K100" s="116"/>
      <c r="L100" s="116"/>
      <c r="M100" s="116"/>
      <c r="N100" s="116"/>
    </row>
  </sheetData>
  <mergeCells count="6">
    <mergeCell ref="G7:H8"/>
    <mergeCell ref="M7:N8"/>
    <mergeCell ref="A2:M2"/>
    <mergeCell ref="A3:M3"/>
    <mergeCell ref="A4:M4"/>
    <mergeCell ref="A5:M5"/>
  </mergeCells>
  <printOptions horizontalCentered="1" verticalCentered="1"/>
  <pageMargins left="0.11811023622047245" right="0.15748031496062992" top="0.31496062992125984" bottom="0.15748031496062992" header="0.31496062992125984" footer="0.31496062992125984"/>
  <pageSetup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zoomScaleNormal="100" workbookViewId="0">
      <pane xSplit="6" ySplit="9" topLeftCell="G49" activePane="bottomRight" state="frozen"/>
      <selection pane="topRight" activeCell="G1" sqref="G1"/>
      <selection pane="bottomLeft" activeCell="A10" sqref="A10"/>
      <selection pane="bottomRight" activeCell="L65" sqref="L65"/>
    </sheetView>
  </sheetViews>
  <sheetFormatPr baseColWidth="10" defaultRowHeight="15" x14ac:dyDescent="0.25"/>
  <cols>
    <col min="1" max="1" width="7.28515625" style="5" customWidth="1"/>
    <col min="2" max="2" width="18.140625" style="6" customWidth="1"/>
    <col min="3" max="3" width="11.7109375" style="6" customWidth="1"/>
    <col min="4" max="4" width="12.85546875" style="6" customWidth="1"/>
    <col min="5" max="5" width="11.140625" style="6" customWidth="1"/>
    <col min="6" max="6" width="6.5703125" style="6" customWidth="1"/>
    <col min="7" max="8" width="18.140625" style="5" customWidth="1"/>
    <col min="9" max="9" width="16.85546875" style="5" customWidth="1"/>
    <col min="10" max="10" width="17.5703125" style="4" customWidth="1"/>
    <col min="11" max="11" width="1.140625" style="5" customWidth="1"/>
    <col min="12" max="13" width="14.42578125" customWidth="1"/>
    <col min="14" max="14" width="15.28515625" customWidth="1"/>
  </cols>
  <sheetData>
    <row r="1" spans="1:14" x14ac:dyDescent="0.25">
      <c r="A1" s="147"/>
    </row>
    <row r="2" spans="1:14" ht="18" x14ac:dyDescent="0.25">
      <c r="A2" s="194"/>
      <c r="B2" s="143"/>
      <c r="C2" s="208" t="s">
        <v>5</v>
      </c>
      <c r="D2" s="208"/>
      <c r="E2" s="208"/>
      <c r="F2" s="208"/>
      <c r="G2" s="208"/>
      <c r="H2" s="208"/>
      <c r="I2" s="143"/>
      <c r="J2" s="191"/>
      <c r="K2" s="143"/>
    </row>
    <row r="3" spans="1:14" ht="15.75" x14ac:dyDescent="0.25">
      <c r="A3" s="195"/>
      <c r="B3" s="144"/>
      <c r="C3" s="210" t="s">
        <v>197</v>
      </c>
      <c r="D3" s="210"/>
      <c r="E3" s="210"/>
      <c r="F3" s="210"/>
      <c r="G3" s="210"/>
      <c r="H3" s="210"/>
      <c r="I3" s="144"/>
      <c r="J3" s="12"/>
      <c r="K3" s="144"/>
    </row>
    <row r="4" spans="1:14" ht="15.75" x14ac:dyDescent="0.25">
      <c r="A4" s="195"/>
      <c r="B4" s="145"/>
      <c r="C4" s="212" t="s">
        <v>219</v>
      </c>
      <c r="D4" s="212"/>
      <c r="E4" s="212"/>
      <c r="F4" s="212"/>
      <c r="G4" s="212"/>
      <c r="H4" s="212"/>
      <c r="I4" s="145"/>
      <c r="J4" s="192"/>
      <c r="K4" s="145"/>
    </row>
    <row r="5" spans="1:14" ht="15.75" x14ac:dyDescent="0.25">
      <c r="A5" s="195"/>
      <c r="B5" s="145"/>
      <c r="C5" s="212" t="s">
        <v>178</v>
      </c>
      <c r="D5" s="212"/>
      <c r="E5" s="212"/>
      <c r="F5" s="212"/>
      <c r="G5" s="212"/>
      <c r="H5" s="212"/>
      <c r="I5" s="145"/>
      <c r="J5" s="192"/>
      <c r="K5" s="145"/>
    </row>
    <row r="6" spans="1:14" ht="15.75" thickBot="1" x14ac:dyDescent="0.3">
      <c r="A6" s="140"/>
      <c r="B6" s="138"/>
      <c r="C6" s="138"/>
      <c r="D6" s="138"/>
      <c r="E6" s="138"/>
      <c r="F6" s="138"/>
      <c r="G6" s="137"/>
      <c r="H6" s="137"/>
      <c r="I6" s="148"/>
      <c r="J6" s="193"/>
      <c r="K6" s="148"/>
    </row>
    <row r="7" spans="1:14" x14ac:dyDescent="0.25">
      <c r="A7" s="48"/>
      <c r="B7" s="49"/>
      <c r="C7" s="49"/>
      <c r="D7" s="49"/>
      <c r="E7" s="49"/>
      <c r="F7" s="49"/>
      <c r="G7" s="203" t="s">
        <v>198</v>
      </c>
      <c r="H7" s="204"/>
      <c r="I7" s="203"/>
      <c r="J7" s="204"/>
      <c r="K7" s="149"/>
    </row>
    <row r="8" spans="1:14" x14ac:dyDescent="0.25">
      <c r="A8" s="50"/>
      <c r="B8" s="213" t="s">
        <v>7</v>
      </c>
      <c r="C8" s="213"/>
      <c r="D8" s="213"/>
      <c r="E8" s="51"/>
      <c r="F8" s="51"/>
      <c r="G8" s="205"/>
      <c r="H8" s="206"/>
      <c r="I8" s="205"/>
      <c r="J8" s="206"/>
      <c r="K8" s="150"/>
    </row>
    <row r="9" spans="1:14" ht="15.75" thickBot="1" x14ac:dyDescent="0.3">
      <c r="A9" s="53"/>
      <c r="B9" s="54"/>
      <c r="C9" s="54"/>
      <c r="D9" s="54"/>
      <c r="E9" s="54"/>
      <c r="F9" s="54"/>
      <c r="G9" s="55">
        <v>2016</v>
      </c>
      <c r="H9" s="56">
        <v>2015</v>
      </c>
      <c r="I9" s="55" t="s">
        <v>61</v>
      </c>
      <c r="J9" s="55" t="s">
        <v>60</v>
      </c>
      <c r="K9" s="149"/>
    </row>
    <row r="10" spans="1:14" ht="6" customHeight="1" x14ac:dyDescent="0.25">
      <c r="A10" s="57"/>
      <c r="B10" s="58"/>
      <c r="C10" s="58"/>
      <c r="D10" s="58"/>
      <c r="E10" s="58"/>
      <c r="F10" s="58"/>
      <c r="G10" s="59"/>
      <c r="H10" s="60"/>
      <c r="I10" s="59"/>
      <c r="J10" s="59"/>
      <c r="K10" s="151"/>
    </row>
    <row r="11" spans="1:14" ht="16.5" x14ac:dyDescent="0.35">
      <c r="A11" s="57" t="s">
        <v>199</v>
      </c>
      <c r="B11" s="58"/>
      <c r="C11" s="58"/>
      <c r="D11" s="58"/>
      <c r="E11" s="58"/>
      <c r="F11" s="58"/>
      <c r="G11" s="152"/>
      <c r="H11" s="152"/>
      <c r="I11" s="152"/>
      <c r="J11" s="152"/>
      <c r="K11" s="153"/>
    </row>
    <row r="12" spans="1:14" ht="7.5" customHeight="1" x14ac:dyDescent="0.25">
      <c r="A12" s="67"/>
      <c r="B12" s="58"/>
      <c r="C12" s="58"/>
      <c r="D12" s="58"/>
      <c r="E12" s="58"/>
      <c r="F12" s="58"/>
      <c r="G12" s="76"/>
      <c r="H12" s="67"/>
      <c r="I12" s="76"/>
      <c r="J12" s="66"/>
      <c r="K12" s="151"/>
    </row>
    <row r="13" spans="1:14" x14ac:dyDescent="0.25">
      <c r="A13" s="57" t="s">
        <v>70</v>
      </c>
      <c r="B13" s="61"/>
      <c r="C13" s="61"/>
      <c r="D13" s="61"/>
      <c r="E13" s="61"/>
      <c r="F13" s="61"/>
      <c r="G13" s="154" t="e">
        <f>SUM(G15:G18)</f>
        <v>#REF!</v>
      </c>
      <c r="H13" s="154">
        <f>SUM(H15:H18)</f>
        <v>4417787.5291711921</v>
      </c>
      <c r="I13" s="154" t="e">
        <f>SUM(I15:I18)</f>
        <v>#REF!</v>
      </c>
      <c r="J13" s="154" t="e">
        <f>SUM(J15:J18)</f>
        <v>#REF!</v>
      </c>
      <c r="K13" s="148"/>
      <c r="M13" t="s">
        <v>184</v>
      </c>
    </row>
    <row r="14" spans="1:14" x14ac:dyDescent="0.25">
      <c r="A14" s="57"/>
      <c r="B14" s="61"/>
      <c r="C14" s="61"/>
      <c r="D14" s="61"/>
      <c r="E14" s="61"/>
      <c r="F14" s="61"/>
      <c r="G14" s="155"/>
      <c r="H14" s="156"/>
      <c r="I14" s="155"/>
      <c r="J14" s="155"/>
      <c r="K14" s="148"/>
    </row>
    <row r="15" spans="1:14" x14ac:dyDescent="0.25">
      <c r="A15" s="7" t="s">
        <v>15</v>
      </c>
      <c r="B15" s="8" t="s">
        <v>52</v>
      </c>
      <c r="C15" s="71"/>
      <c r="D15" s="71"/>
      <c r="E15" s="71"/>
      <c r="F15" s="61"/>
      <c r="G15" s="155" t="e">
        <f>+#REF!</f>
        <v>#REF!</v>
      </c>
      <c r="H15" s="155">
        <f>+'(1)Sit. Finan.'!H14</f>
        <v>2367085.8800000148</v>
      </c>
      <c r="I15" s="155"/>
      <c r="J15" s="155" t="e">
        <f>+G15-H15</f>
        <v>#REF!</v>
      </c>
      <c r="K15" s="158"/>
      <c r="L15" s="184" t="e">
        <f>+G15-H15</f>
        <v>#REF!</v>
      </c>
      <c r="M15" t="s">
        <v>207</v>
      </c>
      <c r="N15" t="s">
        <v>208</v>
      </c>
    </row>
    <row r="16" spans="1:14" x14ac:dyDescent="0.25">
      <c r="A16" s="7" t="s">
        <v>25</v>
      </c>
      <c r="B16" s="8" t="s">
        <v>26</v>
      </c>
      <c r="C16" s="75"/>
      <c r="D16" s="75"/>
      <c r="E16" s="75"/>
      <c r="F16" s="71"/>
      <c r="G16" s="155" t="e">
        <f>+#REF!</f>
        <v>#REF!</v>
      </c>
      <c r="H16" s="155">
        <f>+'(1)Sit. Finan.'!H20</f>
        <v>601674.5</v>
      </c>
      <c r="I16" s="155" t="e">
        <f>+H16-G16</f>
        <v>#REF!</v>
      </c>
      <c r="J16" s="155"/>
      <c r="K16" s="158"/>
      <c r="L16" s="184" t="e">
        <f>+G16-H16</f>
        <v>#REF!</v>
      </c>
      <c r="N16" t="s">
        <v>209</v>
      </c>
    </row>
    <row r="17" spans="1:16" x14ac:dyDescent="0.25">
      <c r="A17" s="7" t="s">
        <v>160</v>
      </c>
      <c r="B17" s="8" t="s">
        <v>161</v>
      </c>
      <c r="C17" s="71"/>
      <c r="D17" s="71"/>
      <c r="E17" s="71"/>
      <c r="F17" s="71"/>
      <c r="G17" s="155" t="e">
        <f>+#REF!</f>
        <v>#REF!</v>
      </c>
      <c r="H17" s="155">
        <f>+'(1)Sit. Finan.'!H25</f>
        <v>2.0000003278255463E-3</v>
      </c>
      <c r="I17" s="155" t="e">
        <f>+H17-G17</f>
        <v>#REF!</v>
      </c>
      <c r="J17" s="155"/>
      <c r="K17" s="160"/>
      <c r="L17" s="184" t="e">
        <f>+G17-H17</f>
        <v>#REF!</v>
      </c>
    </row>
    <row r="18" spans="1:16" x14ac:dyDescent="0.25">
      <c r="A18" s="7" t="s">
        <v>54</v>
      </c>
      <c r="B18" s="8" t="s">
        <v>55</v>
      </c>
      <c r="C18" s="71"/>
      <c r="D18" s="71"/>
      <c r="E18" s="71"/>
      <c r="F18" s="161"/>
      <c r="G18" s="155" t="e">
        <f>+#REF!+1</f>
        <v>#REF!</v>
      </c>
      <c r="H18" s="155">
        <f>+'(1)Sit. Finan.'!H28</f>
        <v>1449027.147171177</v>
      </c>
      <c r="I18" s="155" t="e">
        <f>+H18-G18</f>
        <v>#REF!</v>
      </c>
      <c r="J18" s="155"/>
      <c r="K18" s="158"/>
      <c r="L18" s="184" t="e">
        <f>+G18-H18</f>
        <v>#REF!</v>
      </c>
      <c r="M18" t="s">
        <v>210</v>
      </c>
      <c r="N18" t="s">
        <v>211</v>
      </c>
    </row>
    <row r="19" spans="1:16" x14ac:dyDescent="0.25">
      <c r="A19" s="159"/>
      <c r="B19" s="75"/>
      <c r="C19" s="75"/>
      <c r="D19" s="75"/>
      <c r="E19" s="75"/>
      <c r="F19" s="75"/>
      <c r="G19" s="155"/>
      <c r="H19" s="156"/>
      <c r="I19" s="155"/>
      <c r="J19" s="155"/>
      <c r="K19" s="158"/>
      <c r="N19" t="s">
        <v>212</v>
      </c>
    </row>
    <row r="20" spans="1:16" x14ac:dyDescent="0.25">
      <c r="A20" s="188" t="s">
        <v>31</v>
      </c>
      <c r="B20" s="87"/>
      <c r="C20" s="75"/>
      <c r="D20" s="75"/>
      <c r="E20" s="75"/>
      <c r="F20" s="75"/>
      <c r="G20" s="154" t="e">
        <f>SUM(G22:G26)</f>
        <v>#REF!</v>
      </c>
      <c r="H20" s="154" t="e">
        <f>SUM(H22:H26)</f>
        <v>#REF!</v>
      </c>
      <c r="I20" s="154" t="e">
        <f>SUM(I22:I26)</f>
        <v>#REF!</v>
      </c>
      <c r="J20" s="154">
        <f>SUM(J22:J26)</f>
        <v>49193483.900000036</v>
      </c>
      <c r="K20" s="162"/>
    </row>
    <row r="21" spans="1:16" x14ac:dyDescent="0.25">
      <c r="A21" s="163"/>
      <c r="B21" s="87"/>
      <c r="C21" s="71"/>
      <c r="D21" s="71"/>
      <c r="E21" s="71"/>
      <c r="F21" s="75"/>
      <c r="G21" s="155"/>
      <c r="H21" s="156"/>
      <c r="I21" s="155"/>
      <c r="J21" s="155"/>
      <c r="K21" s="148"/>
    </row>
    <row r="22" spans="1:16" x14ac:dyDescent="0.25">
      <c r="A22" s="7" t="s">
        <v>32</v>
      </c>
      <c r="B22" s="8" t="s">
        <v>57</v>
      </c>
      <c r="C22" s="87"/>
      <c r="D22" s="87"/>
      <c r="E22" s="87"/>
      <c r="F22" s="87"/>
      <c r="G22" s="155">
        <f>+'(1)Sit. Finan.'!G35</f>
        <v>1021115198.33</v>
      </c>
      <c r="H22" s="155">
        <f>+'(1)Sit. Finan.'!H35</f>
        <v>976118195.25</v>
      </c>
      <c r="I22" s="155"/>
      <c r="J22" s="155">
        <f>+G22-H22</f>
        <v>44997003.080000043</v>
      </c>
      <c r="K22" s="158"/>
      <c r="L22" s="184">
        <f>+G22-H22</f>
        <v>44997003.080000043</v>
      </c>
    </row>
    <row r="23" spans="1:16" x14ac:dyDescent="0.25">
      <c r="A23" s="7" t="s">
        <v>39</v>
      </c>
      <c r="B23" s="8" t="s">
        <v>40</v>
      </c>
      <c r="C23" s="87"/>
      <c r="D23" s="87"/>
      <c r="E23" s="87"/>
      <c r="F23" s="87"/>
      <c r="G23" s="155">
        <f>+'(1)Sit. Finan.'!G40</f>
        <v>208345213.67000002</v>
      </c>
      <c r="H23" s="155">
        <f>+'(1)Sit. Finan.'!H40</f>
        <v>204148732.85000002</v>
      </c>
      <c r="I23" s="155"/>
      <c r="J23" s="155">
        <f>+G23-H23</f>
        <v>4196480.8199999928</v>
      </c>
      <c r="K23" s="158"/>
      <c r="L23" s="184">
        <f>+G23-H23</f>
        <v>4196480.8199999928</v>
      </c>
      <c r="N23" s="11"/>
      <c r="O23" s="11"/>
      <c r="P23" s="11"/>
    </row>
    <row r="24" spans="1:16" x14ac:dyDescent="0.25">
      <c r="A24" s="7" t="s">
        <v>191</v>
      </c>
      <c r="B24" s="75" t="s">
        <v>192</v>
      </c>
      <c r="C24" s="75"/>
      <c r="D24" s="75"/>
      <c r="E24" s="75"/>
      <c r="F24" s="75"/>
      <c r="G24" s="155">
        <f>+'(1)Sit. Finan.'!G49</f>
        <v>7746002.7300000004</v>
      </c>
      <c r="H24" s="155">
        <f>+'(1)Sit. Finan.'!H49</f>
        <v>7746002.7300000004</v>
      </c>
      <c r="I24" s="155"/>
      <c r="J24" s="155">
        <f>+G24-H24</f>
        <v>0</v>
      </c>
      <c r="K24" s="158"/>
      <c r="L24" s="184">
        <f>+G24-H24</f>
        <v>0</v>
      </c>
      <c r="N24" s="11"/>
      <c r="O24" s="11"/>
      <c r="P24" s="11"/>
    </row>
    <row r="25" spans="1:16" x14ac:dyDescent="0.25">
      <c r="A25" s="7" t="s">
        <v>45</v>
      </c>
      <c r="B25" s="8" t="s">
        <v>75</v>
      </c>
      <c r="C25" s="87"/>
      <c r="D25" s="87"/>
      <c r="E25" s="87"/>
      <c r="F25" s="87"/>
      <c r="G25" s="155">
        <f>+'(1)Sit. Finan.'!G52</f>
        <v>-128572918.58600001</v>
      </c>
      <c r="H25" s="155">
        <f>+'(1)Sit. Finan.'!H52</f>
        <v>-100454680.77916667</v>
      </c>
      <c r="I25" s="155">
        <f>+H25-G25</f>
        <v>28118237.806833342</v>
      </c>
      <c r="J25" s="155"/>
      <c r="K25" s="148"/>
      <c r="L25" s="184">
        <f>+G25-H25</f>
        <v>-28118237.806833342</v>
      </c>
      <c r="N25" s="11">
        <v>381809146.99040002</v>
      </c>
      <c r="O25" s="11"/>
      <c r="P25" s="11"/>
    </row>
    <row r="26" spans="1:16" x14ac:dyDescent="0.25">
      <c r="A26" s="7" t="s">
        <v>165</v>
      </c>
      <c r="B26" s="8" t="s">
        <v>164</v>
      </c>
      <c r="C26" s="87"/>
      <c r="D26" s="87"/>
      <c r="E26" s="87"/>
      <c r="F26" s="84"/>
      <c r="G26" s="155" t="e">
        <f>+'(1)Sit. Finan.'!#REF!</f>
        <v>#REF!</v>
      </c>
      <c r="H26" s="155" t="e">
        <f>+'(1)Sit. Finan.'!#REF!</f>
        <v>#REF!</v>
      </c>
      <c r="I26" s="155" t="e">
        <f>+H26-G26</f>
        <v>#REF!</v>
      </c>
      <c r="J26" s="155"/>
      <c r="K26" s="158"/>
      <c r="L26" s="184" t="e">
        <f>+G26-H26</f>
        <v>#REF!</v>
      </c>
      <c r="N26" s="11" t="e">
        <f>SUM(I20:J20)</f>
        <v>#REF!</v>
      </c>
      <c r="O26" s="11"/>
      <c r="P26" s="11"/>
    </row>
    <row r="27" spans="1:16" x14ac:dyDescent="0.25">
      <c r="A27" s="159"/>
      <c r="B27" s="75"/>
      <c r="C27" s="75"/>
      <c r="D27" s="75"/>
      <c r="E27" s="75"/>
      <c r="F27" s="71"/>
      <c r="G27" s="155"/>
      <c r="H27" s="156"/>
      <c r="I27" s="155"/>
      <c r="J27" s="155"/>
      <c r="K27" s="158"/>
      <c r="N27" s="11" t="e">
        <f>+N25-N26</f>
        <v>#REF!</v>
      </c>
      <c r="O27" s="11"/>
      <c r="P27" s="11"/>
    </row>
    <row r="28" spans="1:16" ht="16.5" x14ac:dyDescent="0.35">
      <c r="A28" s="57" t="s">
        <v>179</v>
      </c>
      <c r="B28" s="96"/>
      <c r="C28" s="96"/>
      <c r="D28" s="96"/>
      <c r="E28" s="96"/>
      <c r="F28" s="96"/>
      <c r="G28" s="152" t="e">
        <f>+G13+G20</f>
        <v>#REF!</v>
      </c>
      <c r="H28" s="152" t="e">
        <f>+H13+H20</f>
        <v>#REF!</v>
      </c>
      <c r="I28" s="152" t="e">
        <f>+I13+I20</f>
        <v>#REF!</v>
      </c>
      <c r="J28" s="152" t="e">
        <f>+J13+J20</f>
        <v>#REF!</v>
      </c>
      <c r="K28" s="164"/>
      <c r="L28" s="3" t="e">
        <f>+'(1)Sit. Finan.'!G61-ECSF!G28</f>
        <v>#REF!</v>
      </c>
      <c r="N28" s="11"/>
      <c r="O28" s="11"/>
      <c r="P28" s="11"/>
    </row>
    <row r="29" spans="1:16" x14ac:dyDescent="0.25">
      <c r="A29" s="81"/>
      <c r="B29" s="75"/>
      <c r="C29" s="75"/>
      <c r="D29" s="75"/>
      <c r="E29" s="75"/>
      <c r="F29" s="75"/>
      <c r="G29" s="155"/>
      <c r="H29" s="156"/>
      <c r="I29" s="155"/>
      <c r="J29" s="155"/>
      <c r="K29" s="164"/>
      <c r="N29" s="11"/>
      <c r="O29" s="11"/>
      <c r="P29" s="11"/>
    </row>
    <row r="30" spans="1:16" x14ac:dyDescent="0.25">
      <c r="A30" s="86" t="s">
        <v>12</v>
      </c>
      <c r="B30" s="68"/>
      <c r="C30" s="68"/>
      <c r="D30" s="87"/>
      <c r="E30" s="87"/>
      <c r="F30" s="87"/>
      <c r="G30" s="154">
        <f>SUM(G32:G34)</f>
        <v>3120440.2660000003</v>
      </c>
      <c r="H30" s="154">
        <f>SUM(H32:H34)</f>
        <v>800694.24000000244</v>
      </c>
      <c r="I30" s="154">
        <f>SUM(I32:I34)</f>
        <v>696998.67599999788</v>
      </c>
      <c r="J30" s="154">
        <f>SUM(J32:J34)</f>
        <v>-1622747.35</v>
      </c>
      <c r="K30" s="158"/>
      <c r="N30" s="11"/>
      <c r="O30" s="11"/>
      <c r="P30" s="11"/>
    </row>
    <row r="31" spans="1:16" x14ac:dyDescent="0.25">
      <c r="A31" s="163"/>
      <c r="B31" s="68"/>
      <c r="C31" s="68"/>
      <c r="D31" s="87"/>
      <c r="E31" s="87"/>
      <c r="F31" s="87"/>
      <c r="G31" s="166"/>
      <c r="H31" s="167"/>
      <c r="I31" s="166"/>
      <c r="J31" s="166"/>
      <c r="K31" s="168"/>
      <c r="N31" s="11"/>
      <c r="O31" s="11"/>
      <c r="P31" s="11"/>
    </row>
    <row r="32" spans="1:16" x14ac:dyDescent="0.25">
      <c r="A32" s="183" t="s">
        <v>13</v>
      </c>
      <c r="B32" s="79" t="s">
        <v>14</v>
      </c>
      <c r="C32" s="87"/>
      <c r="D32" s="87"/>
      <c r="E32" s="87"/>
      <c r="F32" s="87"/>
      <c r="G32" s="155">
        <f>+'(1)Sit. Finan.'!M14</f>
        <v>1463268.2560000003</v>
      </c>
      <c r="H32" s="155">
        <f>+'(1)Sit. Finan.'!N14</f>
        <v>766269.5800000024</v>
      </c>
      <c r="I32" s="155">
        <f>+G32-H32</f>
        <v>696998.67599999788</v>
      </c>
      <c r="J32" s="155"/>
      <c r="K32" s="168"/>
      <c r="L32" s="184">
        <f>+G32-H32</f>
        <v>696998.67599999788</v>
      </c>
      <c r="N32" s="11"/>
      <c r="O32" s="11"/>
      <c r="P32" s="11"/>
    </row>
    <row r="33" spans="1:13" x14ac:dyDescent="0.25">
      <c r="A33" s="183" t="s">
        <v>28</v>
      </c>
      <c r="B33" s="79" t="s">
        <v>59</v>
      </c>
      <c r="C33" s="87"/>
      <c r="D33" s="87"/>
      <c r="E33" s="87"/>
      <c r="F33" s="87"/>
      <c r="G33" s="155">
        <f>+'(1)Sit. Finan.'!M22</f>
        <v>1657172.01</v>
      </c>
      <c r="H33" s="155">
        <f>+'(1)Sit. Finan.'!N22</f>
        <v>34424.660000000033</v>
      </c>
      <c r="I33" s="155">
        <v>0</v>
      </c>
      <c r="J33" s="155">
        <f>+H33-G33</f>
        <v>-1622747.35</v>
      </c>
      <c r="K33" s="168"/>
      <c r="L33" s="184">
        <f>+G33-H33</f>
        <v>1622747.35</v>
      </c>
    </row>
    <row r="34" spans="1:13" x14ac:dyDescent="0.25">
      <c r="A34" s="183" t="s">
        <v>30</v>
      </c>
      <c r="B34" s="79" t="s">
        <v>175</v>
      </c>
      <c r="C34" s="87"/>
      <c r="D34" s="87"/>
      <c r="E34" s="87"/>
      <c r="F34" s="87"/>
      <c r="G34" s="155">
        <f>+'(1)Sit. Finan.'!M29</f>
        <v>0</v>
      </c>
      <c r="H34" s="155">
        <f>+'(1)Sit. Finan.'!N29</f>
        <v>0</v>
      </c>
      <c r="I34" s="155"/>
      <c r="J34" s="155">
        <f>+H34-G34</f>
        <v>0</v>
      </c>
      <c r="K34" s="168"/>
      <c r="L34" s="184">
        <f>+G34-H34</f>
        <v>0</v>
      </c>
    </row>
    <row r="35" spans="1:13" x14ac:dyDescent="0.25">
      <c r="A35" s="157"/>
      <c r="B35" s="169"/>
      <c r="C35" s="75"/>
      <c r="D35" s="75"/>
      <c r="E35" s="75"/>
      <c r="F35" s="75"/>
      <c r="G35" s="155"/>
      <c r="H35" s="155"/>
      <c r="I35" s="155"/>
      <c r="J35" s="155"/>
      <c r="K35" s="148"/>
    </row>
    <row r="36" spans="1:13" x14ac:dyDescent="0.25">
      <c r="A36" s="170"/>
      <c r="B36" s="169"/>
      <c r="C36" s="75"/>
      <c r="D36" s="75"/>
      <c r="E36" s="75"/>
      <c r="F36" s="75"/>
      <c r="G36" s="155"/>
      <c r="H36" s="155"/>
      <c r="I36" s="155"/>
      <c r="J36" s="155"/>
      <c r="K36" s="158"/>
    </row>
    <row r="37" spans="1:13" ht="16.5" x14ac:dyDescent="0.35">
      <c r="A37" s="104" t="s">
        <v>182</v>
      </c>
      <c r="B37" s="75"/>
      <c r="C37" s="75"/>
      <c r="D37" s="75"/>
      <c r="E37" s="75"/>
      <c r="F37" s="75"/>
      <c r="G37" s="165">
        <f>+G30</f>
        <v>3120440.2660000003</v>
      </c>
      <c r="H37" s="165">
        <f>+H30</f>
        <v>800694.24000000244</v>
      </c>
      <c r="I37" s="165">
        <f>+I30</f>
        <v>696998.67599999788</v>
      </c>
      <c r="J37" s="165">
        <f>+J30</f>
        <v>-1622747.35</v>
      </c>
      <c r="K37" s="158"/>
    </row>
    <row r="38" spans="1:13" x14ac:dyDescent="0.25">
      <c r="A38" s="81"/>
      <c r="B38" s="75"/>
      <c r="C38" s="75"/>
      <c r="D38" s="75"/>
      <c r="E38" s="75"/>
      <c r="F38" s="75"/>
      <c r="G38" s="155"/>
      <c r="H38" s="156"/>
      <c r="I38" s="155"/>
      <c r="J38" s="155"/>
      <c r="K38" s="148"/>
    </row>
    <row r="39" spans="1:13" ht="16.5" x14ac:dyDescent="0.35">
      <c r="A39" s="171" t="s">
        <v>200</v>
      </c>
      <c r="B39" s="96"/>
      <c r="C39" s="75"/>
      <c r="D39" s="75"/>
      <c r="E39" s="75"/>
      <c r="F39" s="75"/>
      <c r="G39" s="165">
        <f>+G41+G47</f>
        <v>1079012039.3998568</v>
      </c>
      <c r="H39" s="165">
        <f>+H41+H47</f>
        <v>1056374273.8480052</v>
      </c>
      <c r="I39" s="165">
        <f>+I41+I47</f>
        <v>84111337.859999895</v>
      </c>
      <c r="J39" s="165">
        <f>+J41+J47</f>
        <v>26672502.818148233</v>
      </c>
      <c r="K39" s="158"/>
      <c r="L39" s="172">
        <f>+'(1)Sit. Finan.'!M40-ECSF!G39</f>
        <v>123510044.54014373</v>
      </c>
    </row>
    <row r="40" spans="1:13" x14ac:dyDescent="0.25">
      <c r="A40" s="81"/>
      <c r="B40" s="75"/>
      <c r="C40" s="75"/>
      <c r="D40" s="75"/>
      <c r="E40" s="75"/>
      <c r="F40" s="75"/>
      <c r="G40" s="155"/>
      <c r="H40" s="156"/>
      <c r="I40" s="155"/>
      <c r="J40" s="155"/>
      <c r="K40" s="173"/>
    </row>
    <row r="41" spans="1:13" x14ac:dyDescent="0.25">
      <c r="A41" s="189" t="s">
        <v>173</v>
      </c>
      <c r="B41" s="96"/>
      <c r="C41" s="75"/>
      <c r="D41" s="75"/>
      <c r="E41" s="75"/>
      <c r="F41" s="75"/>
      <c r="G41" s="174">
        <f>SUM(G43)</f>
        <v>1202522083.9400005</v>
      </c>
      <c r="H41" s="174">
        <f>SUM(H43)</f>
        <v>1153211815.5700006</v>
      </c>
      <c r="I41" s="174">
        <f>SUM(I43)</f>
        <v>49310268.369999886</v>
      </c>
      <c r="J41" s="174">
        <f>SUM(J43)</f>
        <v>0</v>
      </c>
      <c r="K41" s="160"/>
    </row>
    <row r="42" spans="1:13" x14ac:dyDescent="0.25">
      <c r="A42" s="175"/>
      <c r="B42" s="96"/>
      <c r="C42" s="75"/>
      <c r="D42" s="75"/>
      <c r="E42" s="75"/>
      <c r="F42" s="75"/>
      <c r="G42" s="176"/>
      <c r="H42" s="176"/>
      <c r="I42" s="176"/>
      <c r="J42" s="176"/>
      <c r="K42" s="160"/>
    </row>
    <row r="43" spans="1:13" x14ac:dyDescent="0.25">
      <c r="A43" s="187" t="s">
        <v>37</v>
      </c>
      <c r="B43" s="79" t="s">
        <v>174</v>
      </c>
      <c r="C43" s="75"/>
      <c r="D43" s="75"/>
      <c r="E43" s="75"/>
      <c r="F43" s="75"/>
      <c r="G43" s="155">
        <f>+'(1)Sit. Finan.'!M40</f>
        <v>1202522083.9400005</v>
      </c>
      <c r="H43" s="155">
        <f>+'(1)Sit. Finan.'!N40</f>
        <v>1153211815.5700006</v>
      </c>
      <c r="I43" s="155">
        <f>+G43-H43</f>
        <v>49310268.369999886</v>
      </c>
      <c r="J43" s="155">
        <v>0</v>
      </c>
      <c r="K43" s="160"/>
      <c r="L43" s="184">
        <f>+G43-H43</f>
        <v>49310268.369999886</v>
      </c>
      <c r="M43" s="11"/>
    </row>
    <row r="44" spans="1:13" x14ac:dyDescent="0.25">
      <c r="A44" s="187"/>
      <c r="B44" s="79" t="s">
        <v>201</v>
      </c>
      <c r="C44" s="75"/>
      <c r="D44" s="75"/>
      <c r="E44" s="75"/>
      <c r="F44" s="75"/>
      <c r="G44" s="155">
        <v>0</v>
      </c>
      <c r="H44" s="155">
        <v>0</v>
      </c>
      <c r="I44" s="155">
        <v>0</v>
      </c>
      <c r="J44" s="155">
        <v>0</v>
      </c>
      <c r="K44" s="160"/>
    </row>
    <row r="45" spans="1:13" x14ac:dyDescent="0.25">
      <c r="A45" s="187"/>
      <c r="B45" s="79" t="s">
        <v>202</v>
      </c>
      <c r="C45" s="75"/>
      <c r="D45" s="75"/>
      <c r="E45" s="75"/>
      <c r="F45" s="75"/>
      <c r="G45" s="155">
        <v>0</v>
      </c>
      <c r="H45" s="155">
        <v>0</v>
      </c>
      <c r="I45" s="155">
        <v>0</v>
      </c>
      <c r="J45" s="155">
        <v>0</v>
      </c>
      <c r="K45" s="160"/>
    </row>
    <row r="46" spans="1:13" x14ac:dyDescent="0.25">
      <c r="A46" s="175"/>
      <c r="B46" s="96"/>
      <c r="C46" s="75"/>
      <c r="D46" s="75"/>
      <c r="E46" s="75"/>
      <c r="F46" s="75"/>
      <c r="G46" s="178"/>
      <c r="H46" s="178"/>
      <c r="I46" s="178"/>
      <c r="J46" s="178"/>
      <c r="K46" s="160"/>
    </row>
    <row r="47" spans="1:13" x14ac:dyDescent="0.25">
      <c r="A47" s="189" t="s">
        <v>203</v>
      </c>
      <c r="B47" s="96"/>
      <c r="C47" s="75"/>
      <c r="D47" s="75"/>
      <c r="E47" s="75"/>
      <c r="F47" s="75"/>
      <c r="G47" s="174">
        <f>SUM(G49:G50)</f>
        <v>-123510044.54014373</v>
      </c>
      <c r="H47" s="174">
        <f>SUM(H49:H50)</f>
        <v>-96837541.721995503</v>
      </c>
      <c r="I47" s="174">
        <f>SUM(I49:I51)</f>
        <v>34801069.490000002</v>
      </c>
      <c r="J47" s="174">
        <f>SUM(J49:J51)</f>
        <v>26672502.818148233</v>
      </c>
      <c r="K47" s="179"/>
      <c r="L47" s="184"/>
    </row>
    <row r="48" spans="1:13" x14ac:dyDescent="0.25">
      <c r="A48" s="175"/>
      <c r="B48" s="96"/>
      <c r="C48" s="75"/>
      <c r="D48" s="75"/>
      <c r="E48" s="75"/>
      <c r="F48" s="75"/>
      <c r="G48" s="176"/>
      <c r="H48" s="176"/>
      <c r="I48" s="176"/>
      <c r="J48" s="176"/>
      <c r="K48" s="164"/>
    </row>
    <row r="49" spans="1:14" x14ac:dyDescent="0.25">
      <c r="A49" s="190" t="s">
        <v>66</v>
      </c>
      <c r="B49" s="79" t="s">
        <v>159</v>
      </c>
      <c r="C49" s="75"/>
      <c r="D49" s="75"/>
      <c r="E49" s="75"/>
      <c r="F49" s="75"/>
      <c r="G49" s="166">
        <f>+'(1)Sit. Finan.'!M45</f>
        <v>-113999478.17</v>
      </c>
      <c r="H49" s="166">
        <f>+'(1)Sit. Finan.'!N45</f>
        <v>-83886894.75</v>
      </c>
      <c r="I49" s="155">
        <v>0</v>
      </c>
      <c r="J49" s="155">
        <f>+H49-G49</f>
        <v>30112583.420000002</v>
      </c>
      <c r="K49" s="168"/>
      <c r="L49" s="184">
        <f>+G49-H49</f>
        <v>-30112583.420000002</v>
      </c>
    </row>
    <row r="50" spans="1:14" x14ac:dyDescent="0.25">
      <c r="A50" s="190" t="s">
        <v>65</v>
      </c>
      <c r="B50" s="79" t="s">
        <v>158</v>
      </c>
      <c r="C50" s="75"/>
      <c r="D50" s="75"/>
      <c r="E50" s="75"/>
      <c r="F50" s="75"/>
      <c r="G50" s="166">
        <f>+'(1)Sit. Finan.'!M46</f>
        <v>-9510566.3701437265</v>
      </c>
      <c r="H50" s="166">
        <f>+'(1)Sit. Finan.'!N46</f>
        <v>-12950646.971995495</v>
      </c>
      <c r="I50" s="155"/>
      <c r="J50" s="155">
        <f>+H50-G50</f>
        <v>-3440080.6018517688</v>
      </c>
      <c r="K50" s="168"/>
      <c r="L50" s="184">
        <f>+G50-H50</f>
        <v>3440080.6018517688</v>
      </c>
    </row>
    <row r="51" spans="1:14" x14ac:dyDescent="0.25">
      <c r="A51" s="190" t="s">
        <v>196</v>
      </c>
      <c r="B51" s="79" t="s">
        <v>195</v>
      </c>
      <c r="C51" s="75"/>
      <c r="D51" s="75"/>
      <c r="E51" s="75"/>
      <c r="F51" s="75"/>
      <c r="G51" s="166">
        <f>+'(1)Sit. Finan.'!M48</f>
        <v>34801069.490000002</v>
      </c>
      <c r="H51" s="166"/>
      <c r="I51" s="155">
        <f>+G51-H51</f>
        <v>34801069.490000002</v>
      </c>
      <c r="J51" s="155"/>
      <c r="K51" s="168"/>
      <c r="L51" s="184">
        <f>+G51-H51</f>
        <v>34801069.490000002</v>
      </c>
    </row>
    <row r="52" spans="1:14" x14ac:dyDescent="0.25">
      <c r="A52" s="177"/>
      <c r="B52" s="79"/>
      <c r="C52" s="75"/>
      <c r="D52" s="75"/>
      <c r="E52" s="75"/>
      <c r="F52" s="75"/>
      <c r="G52" s="166"/>
      <c r="H52" s="166"/>
      <c r="I52" s="155"/>
      <c r="J52" s="155"/>
      <c r="K52" s="168"/>
    </row>
    <row r="53" spans="1:14" x14ac:dyDescent="0.25">
      <c r="A53" s="189" t="s">
        <v>204</v>
      </c>
      <c r="B53" s="79"/>
      <c r="C53" s="75"/>
      <c r="D53" s="75"/>
      <c r="E53" s="75"/>
      <c r="F53" s="75"/>
      <c r="G53" s="174">
        <f>SUM(G55:G56)</f>
        <v>0</v>
      </c>
      <c r="H53" s="174">
        <f>SUM(H55:H56)</f>
        <v>0</v>
      </c>
      <c r="I53" s="174">
        <f>SUM(I55:I56)</f>
        <v>0</v>
      </c>
      <c r="J53" s="174">
        <f>SUM(J55:J56)</f>
        <v>0</v>
      </c>
      <c r="K53" s="168"/>
    </row>
    <row r="54" spans="1:14" x14ac:dyDescent="0.25">
      <c r="A54" s="177"/>
      <c r="B54" s="79"/>
      <c r="C54" s="75"/>
      <c r="D54" s="75"/>
      <c r="E54" s="75"/>
      <c r="F54" s="75"/>
      <c r="G54" s="176"/>
      <c r="H54" s="176"/>
      <c r="I54" s="176"/>
      <c r="J54" s="176"/>
      <c r="K54" s="168"/>
    </row>
    <row r="55" spans="1:14" x14ac:dyDescent="0.25">
      <c r="A55" s="187"/>
      <c r="B55" s="79" t="s">
        <v>205</v>
      </c>
      <c r="C55" s="75"/>
      <c r="D55" s="75"/>
      <c r="E55" s="75"/>
      <c r="F55" s="75"/>
      <c r="G55" s="166">
        <v>0</v>
      </c>
      <c r="H55" s="166">
        <v>0</v>
      </c>
      <c r="I55" s="155">
        <v>0</v>
      </c>
      <c r="J55" s="155">
        <f>+G55-H55</f>
        <v>0</v>
      </c>
      <c r="K55" s="168"/>
    </row>
    <row r="56" spans="1:14" x14ac:dyDescent="0.25">
      <c r="A56" s="187"/>
      <c r="B56" s="79" t="s">
        <v>206</v>
      </c>
      <c r="C56" s="75"/>
      <c r="D56" s="75"/>
      <c r="E56" s="75"/>
      <c r="F56" s="75"/>
      <c r="G56" s="166">
        <v>0</v>
      </c>
      <c r="H56" s="166">
        <v>0</v>
      </c>
      <c r="I56" s="155">
        <v>0</v>
      </c>
      <c r="J56" s="155">
        <f>+G56-H56</f>
        <v>0</v>
      </c>
      <c r="K56" s="168"/>
    </row>
    <row r="57" spans="1:14" x14ac:dyDescent="0.25">
      <c r="A57" s="180"/>
      <c r="B57" s="74"/>
      <c r="C57" s="75"/>
      <c r="D57" s="75"/>
      <c r="E57" s="75"/>
      <c r="F57" s="75"/>
      <c r="G57" s="181"/>
      <c r="H57" s="181"/>
      <c r="I57" s="181"/>
      <c r="J57" s="181"/>
      <c r="K57" s="168"/>
    </row>
    <row r="58" spans="1:14" ht="15.75" thickBot="1" x14ac:dyDescent="0.3">
      <c r="A58" s="106"/>
      <c r="B58" s="107"/>
      <c r="C58" s="107"/>
      <c r="D58" s="107"/>
      <c r="E58" s="107"/>
      <c r="F58" s="107"/>
      <c r="G58" s="108"/>
      <c r="H58" s="106"/>
      <c r="I58" s="108"/>
      <c r="J58" s="108"/>
      <c r="K58" s="160"/>
    </row>
    <row r="59" spans="1:14" x14ac:dyDescent="0.25">
      <c r="A59" s="111"/>
      <c r="B59" s="112"/>
      <c r="C59" s="113"/>
      <c r="D59" s="113"/>
      <c r="E59" s="113"/>
      <c r="F59" s="113"/>
      <c r="G59" s="114"/>
      <c r="H59" s="114"/>
      <c r="L59" s="182" t="e">
        <f>+I39+I28+I37</f>
        <v>#REF!</v>
      </c>
      <c r="M59" s="182" t="e">
        <f>+J39+J28+J37</f>
        <v>#REF!</v>
      </c>
      <c r="N59" s="184" t="e">
        <f>+L59-M59</f>
        <v>#REF!</v>
      </c>
    </row>
    <row r="60" spans="1:14" x14ac:dyDescent="0.25">
      <c r="A60" s="117"/>
      <c r="B60" s="113"/>
      <c r="C60" s="113"/>
      <c r="D60" s="113"/>
      <c r="E60" s="113"/>
      <c r="F60" s="141"/>
      <c r="G60" s="118"/>
      <c r="H60" s="118"/>
      <c r="I60" s="122"/>
      <c r="J60" s="122"/>
      <c r="K60" s="120"/>
    </row>
    <row r="61" spans="1:14" x14ac:dyDescent="0.25">
      <c r="A61" s="117"/>
      <c r="B61" s="113"/>
      <c r="C61" s="113"/>
      <c r="D61" s="113"/>
      <c r="E61" s="113"/>
      <c r="F61" s="113"/>
      <c r="G61" s="118"/>
      <c r="H61" s="118"/>
      <c r="I61" s="122"/>
      <c r="J61" s="122"/>
      <c r="K61" s="120"/>
    </row>
    <row r="62" spans="1:14" x14ac:dyDescent="0.25">
      <c r="A62" s="117"/>
      <c r="B62" s="113"/>
      <c r="C62" s="113"/>
      <c r="D62" s="113"/>
      <c r="E62" s="113"/>
      <c r="F62" s="113"/>
      <c r="G62" s="118"/>
      <c r="H62" s="118"/>
      <c r="I62" s="122"/>
      <c r="J62" s="122"/>
      <c r="K62" s="120"/>
    </row>
    <row r="63" spans="1:14" x14ac:dyDescent="0.25">
      <c r="A63" s="117"/>
      <c r="B63" s="113"/>
      <c r="C63" s="113"/>
      <c r="D63" s="113"/>
      <c r="E63" s="113"/>
      <c r="F63" s="113"/>
      <c r="G63" s="118"/>
      <c r="H63" s="118"/>
      <c r="I63" s="122"/>
      <c r="J63" s="122"/>
      <c r="K63" s="120"/>
    </row>
    <row r="64" spans="1:14" x14ac:dyDescent="0.25">
      <c r="A64" s="117"/>
      <c r="B64" s="113"/>
      <c r="C64" s="113"/>
      <c r="D64" s="113"/>
      <c r="E64" s="113"/>
      <c r="F64" s="113"/>
      <c r="G64" s="118"/>
      <c r="H64" s="118"/>
      <c r="I64" s="122"/>
      <c r="J64" s="122"/>
      <c r="K64" s="120"/>
    </row>
    <row r="65" spans="1:11" x14ac:dyDescent="0.25">
      <c r="A65" s="117"/>
      <c r="B65" s="113"/>
      <c r="C65" s="113"/>
      <c r="D65" s="113"/>
      <c r="E65" s="113"/>
      <c r="F65" s="113"/>
      <c r="G65" s="118"/>
      <c r="H65" s="118"/>
      <c r="I65" s="122"/>
      <c r="J65" s="122"/>
      <c r="K65" s="120"/>
    </row>
    <row r="66" spans="1:11" x14ac:dyDescent="0.25">
      <c r="A66" s="120"/>
      <c r="B66" s="124"/>
      <c r="C66" s="124"/>
      <c r="D66" s="124"/>
      <c r="E66" s="124"/>
      <c r="F66" s="124"/>
      <c r="G66" s="120"/>
      <c r="H66" s="120"/>
      <c r="I66" s="120"/>
      <c r="J66" s="123"/>
      <c r="K66" s="120"/>
    </row>
    <row r="67" spans="1:11" x14ac:dyDescent="0.25">
      <c r="A67" s="116"/>
      <c r="B67" s="127"/>
      <c r="C67" s="127"/>
      <c r="D67" s="127"/>
      <c r="E67" s="127"/>
      <c r="F67" s="127"/>
      <c r="G67" s="116"/>
      <c r="H67" s="116"/>
      <c r="I67" s="116"/>
      <c r="J67" s="126"/>
      <c r="K67" s="116"/>
    </row>
    <row r="68" spans="1:11" x14ac:dyDescent="0.25">
      <c r="A68" s="116"/>
      <c r="B68" s="127"/>
      <c r="C68" s="127"/>
      <c r="D68" s="127"/>
      <c r="E68" s="127"/>
      <c r="F68" s="127"/>
      <c r="G68" s="128"/>
      <c r="H68" s="116"/>
    </row>
  </sheetData>
  <mergeCells count="7">
    <mergeCell ref="I7:J8"/>
    <mergeCell ref="B8:D8"/>
    <mergeCell ref="C2:H2"/>
    <mergeCell ref="C3:H3"/>
    <mergeCell ref="C4:H4"/>
    <mergeCell ref="C5:H5"/>
    <mergeCell ref="G7:H8"/>
  </mergeCells>
  <pageMargins left="0.70866141732283472" right="0.70866141732283472" top="0.74803149606299213" bottom="0.74803149606299213" header="0.31496062992125984" footer="0.31496062992125984"/>
  <pageSetup scale="6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2" workbookViewId="0">
      <pane xSplit="1" ySplit="1" topLeftCell="B3" activePane="bottomRight" state="frozen"/>
      <selection activeCell="C13" sqref="C13"/>
      <selection pane="topRight" activeCell="C13" sqref="C13"/>
      <selection pane="bottomLeft" activeCell="C13" sqref="C13"/>
      <selection pane="bottomRight" activeCell="F19" sqref="F19"/>
    </sheetView>
  </sheetViews>
  <sheetFormatPr baseColWidth="10" defaultRowHeight="15" x14ac:dyDescent="0.25"/>
  <cols>
    <col min="1" max="1" width="30.7109375" customWidth="1"/>
    <col min="2" max="2" width="35.7109375" customWidth="1"/>
    <col min="3" max="4" width="20.7109375" customWidth="1"/>
    <col min="5" max="5" width="20.140625" customWidth="1"/>
    <col min="6" max="6" width="16.5703125" customWidth="1"/>
  </cols>
  <sheetData>
    <row r="1" spans="1:5" ht="15.75" thickBot="1" x14ac:dyDescent="0.3"/>
    <row r="2" spans="1:5" x14ac:dyDescent="0.25">
      <c r="A2" s="227" t="s">
        <v>0</v>
      </c>
      <c r="B2" s="228"/>
      <c r="C2" s="228"/>
      <c r="D2" s="229"/>
    </row>
    <row r="3" spans="1:5" ht="24" customHeight="1" x14ac:dyDescent="0.25">
      <c r="A3" s="230" t="s">
        <v>88</v>
      </c>
      <c r="B3" s="231"/>
      <c r="C3" s="231"/>
      <c r="D3" s="232"/>
    </row>
    <row r="4" spans="1:5" x14ac:dyDescent="0.25">
      <c r="A4" s="230" t="s">
        <v>141</v>
      </c>
      <c r="B4" s="231"/>
      <c r="C4" s="231"/>
      <c r="D4" s="232"/>
    </row>
    <row r="5" spans="1:5" ht="15.75" thickBot="1" x14ac:dyDescent="0.3">
      <c r="A5" s="233" t="s">
        <v>89</v>
      </c>
      <c r="B5" s="234"/>
      <c r="C5" s="234"/>
      <c r="D5" s="235"/>
    </row>
    <row r="6" spans="1:5" ht="24" customHeight="1" thickBot="1" x14ac:dyDescent="0.3">
      <c r="A6" s="217" t="s">
        <v>90</v>
      </c>
      <c r="B6" s="218"/>
      <c r="C6" s="14"/>
      <c r="D6" s="15">
        <v>3062593.13</v>
      </c>
    </row>
    <row r="7" spans="1:5" ht="15.75" thickBot="1" x14ac:dyDescent="0.3">
      <c r="A7" s="216"/>
      <c r="B7" s="216"/>
      <c r="C7" s="16"/>
      <c r="D7" s="17"/>
    </row>
    <row r="8" spans="1:5" ht="24" customHeight="1" thickBot="1" x14ac:dyDescent="0.3">
      <c r="A8" s="223" t="s">
        <v>91</v>
      </c>
      <c r="B8" s="224"/>
      <c r="C8" s="18"/>
      <c r="D8" s="19" t="e">
        <f>SUM(C9:C13)</f>
        <v>#REF!</v>
      </c>
    </row>
    <row r="9" spans="1:5" ht="15.75" thickBot="1" x14ac:dyDescent="0.3">
      <c r="A9" s="20"/>
      <c r="B9" s="21" t="s">
        <v>92</v>
      </c>
      <c r="C9" s="22">
        <v>0</v>
      </c>
      <c r="D9" s="23"/>
    </row>
    <row r="10" spans="1:5" ht="24.75" thickBot="1" x14ac:dyDescent="0.3">
      <c r="A10" s="20"/>
      <c r="B10" s="21" t="s">
        <v>93</v>
      </c>
      <c r="C10" s="22">
        <v>0</v>
      </c>
      <c r="D10" s="23"/>
    </row>
    <row r="11" spans="1:5" ht="15.75" thickBot="1" x14ac:dyDescent="0.3">
      <c r="A11" s="20"/>
      <c r="B11" s="21" t="s">
        <v>94</v>
      </c>
      <c r="C11" s="22">
        <v>0</v>
      </c>
      <c r="D11" s="23"/>
    </row>
    <row r="12" spans="1:5" ht="15.75" thickBot="1" x14ac:dyDescent="0.3">
      <c r="A12" s="20"/>
      <c r="B12" s="21" t="s">
        <v>95</v>
      </c>
      <c r="C12" s="22">
        <v>0</v>
      </c>
      <c r="D12" s="23"/>
    </row>
    <row r="13" spans="1:5" ht="24" customHeight="1" thickBot="1" x14ac:dyDescent="0.3">
      <c r="A13" s="214" t="s">
        <v>96</v>
      </c>
      <c r="B13" s="215"/>
      <c r="C13" s="22" t="e">
        <f>#REF!+#REF!</f>
        <v>#REF!</v>
      </c>
      <c r="D13" s="23"/>
      <c r="E13" s="3"/>
    </row>
    <row r="14" spans="1:5" ht="15.75" thickBot="1" x14ac:dyDescent="0.3">
      <c r="A14" s="216"/>
      <c r="B14" s="216"/>
      <c r="C14" s="17"/>
      <c r="D14" s="17"/>
    </row>
    <row r="15" spans="1:5" ht="36" customHeight="1" thickBot="1" x14ac:dyDescent="0.3">
      <c r="A15" s="223" t="s">
        <v>97</v>
      </c>
      <c r="B15" s="224"/>
      <c r="C15" s="22"/>
      <c r="D15" s="19">
        <f>SUM(C16:C19)</f>
        <v>0</v>
      </c>
    </row>
    <row r="16" spans="1:5" ht="15.75" thickBot="1" x14ac:dyDescent="0.3">
      <c r="A16" s="20"/>
      <c r="B16" s="21" t="s">
        <v>98</v>
      </c>
      <c r="C16" s="22">
        <v>0</v>
      </c>
      <c r="D16" s="23"/>
    </row>
    <row r="17" spans="1:6" ht="15.75" thickBot="1" x14ac:dyDescent="0.3">
      <c r="A17" s="20"/>
      <c r="B17" s="21" t="s">
        <v>99</v>
      </c>
      <c r="C17" s="22">
        <v>0</v>
      </c>
      <c r="D17" s="23"/>
    </row>
    <row r="18" spans="1:6" ht="15.75" thickBot="1" x14ac:dyDescent="0.3">
      <c r="A18" s="20"/>
      <c r="B18" s="21" t="s">
        <v>100</v>
      </c>
      <c r="C18" s="22">
        <v>0</v>
      </c>
      <c r="D18" s="23"/>
    </row>
    <row r="19" spans="1:6" ht="36" customHeight="1" thickBot="1" x14ac:dyDescent="0.3">
      <c r="A19" s="214" t="s">
        <v>101</v>
      </c>
      <c r="B19" s="215"/>
      <c r="C19" s="22">
        <v>0</v>
      </c>
      <c r="D19" s="23"/>
    </row>
    <row r="20" spans="1:6" ht="15.75" thickBot="1" x14ac:dyDescent="0.3">
      <c r="A20" s="216"/>
      <c r="B20" s="216"/>
      <c r="C20" s="23"/>
      <c r="D20" s="17"/>
    </row>
    <row r="21" spans="1:6" ht="24" customHeight="1" thickBot="1" x14ac:dyDescent="0.3">
      <c r="A21" s="217" t="s">
        <v>102</v>
      </c>
      <c r="B21" s="218"/>
      <c r="C21" s="14"/>
      <c r="D21" s="15" t="e">
        <f>+D6+D8-D15</f>
        <v>#REF!</v>
      </c>
      <c r="E21" s="2"/>
      <c r="F21" s="3"/>
    </row>
    <row r="23" spans="1:6" ht="15.75" thickBot="1" x14ac:dyDescent="0.3"/>
    <row r="24" spans="1:6" ht="29.25" customHeight="1" thickBot="1" x14ac:dyDescent="0.3">
      <c r="A24" s="223" t="s">
        <v>103</v>
      </c>
      <c r="B24" s="224"/>
      <c r="C24" s="24"/>
      <c r="D24" s="25"/>
    </row>
    <row r="25" spans="1:6" ht="15.75" thickBot="1" x14ac:dyDescent="0.3">
      <c r="A25" s="9"/>
    </row>
    <row r="26" spans="1:6" ht="15.75" thickBot="1" x14ac:dyDescent="0.3">
      <c r="A26" s="225" t="s">
        <v>4</v>
      </c>
      <c r="B26" s="226"/>
      <c r="C26" s="26" t="e">
        <f>#REF!</f>
        <v>#REF!</v>
      </c>
    </row>
    <row r="27" spans="1:6" ht="15.75" thickBot="1" x14ac:dyDescent="0.3">
      <c r="A27" s="225" t="s">
        <v>50</v>
      </c>
      <c r="B27" s="226"/>
      <c r="C27" s="22" t="e">
        <f>#REF!</f>
        <v>#REF!</v>
      </c>
    </row>
    <row r="28" spans="1:6" ht="15.75" thickBot="1" x14ac:dyDescent="0.3">
      <c r="A28" s="225" t="s">
        <v>104</v>
      </c>
      <c r="B28" s="226"/>
      <c r="C28" s="22">
        <v>0</v>
      </c>
    </row>
    <row r="29" spans="1:6" ht="15.75" thickBot="1" x14ac:dyDescent="0.3">
      <c r="A29" s="225" t="s">
        <v>105</v>
      </c>
      <c r="B29" s="226"/>
      <c r="C29" s="22">
        <v>0</v>
      </c>
    </row>
    <row r="30" spans="1:6" ht="15.75" thickBot="1" x14ac:dyDescent="0.3">
      <c r="A30" s="219" t="s">
        <v>51</v>
      </c>
      <c r="B30" s="220"/>
      <c r="C30" s="27" t="e">
        <f>#REF!</f>
        <v>#REF!</v>
      </c>
      <c r="D30" s="10"/>
    </row>
    <row r="31" spans="1:6" ht="15.75" thickBot="1" x14ac:dyDescent="0.3">
      <c r="A31" s="28"/>
      <c r="B31" s="28"/>
      <c r="C31" s="29"/>
      <c r="D31" s="30"/>
    </row>
    <row r="32" spans="1:6" ht="24" customHeight="1" thickBot="1" x14ac:dyDescent="0.3">
      <c r="A32" s="221" t="s">
        <v>106</v>
      </c>
      <c r="B32" s="222"/>
      <c r="C32" s="31"/>
      <c r="D32" s="32" t="e">
        <f>SUM(C26:C31)</f>
        <v>#REF!</v>
      </c>
      <c r="E32" s="3"/>
    </row>
    <row r="33" spans="4:4" x14ac:dyDescent="0.25">
      <c r="D33" s="3" t="e">
        <f>+D21-D32</f>
        <v>#REF!</v>
      </c>
    </row>
    <row r="34" spans="4:4" x14ac:dyDescent="0.25">
      <c r="D34" s="3"/>
    </row>
  </sheetData>
  <mergeCells count="20">
    <mergeCell ref="A2:D2"/>
    <mergeCell ref="A3:D3"/>
    <mergeCell ref="A4:D4"/>
    <mergeCell ref="A5:D5"/>
    <mergeCell ref="A6:B6"/>
    <mergeCell ref="A7:B7"/>
    <mergeCell ref="A8:B8"/>
    <mergeCell ref="A13:B13"/>
    <mergeCell ref="A14:B14"/>
    <mergeCell ref="A15:B15"/>
    <mergeCell ref="A19:B19"/>
    <mergeCell ref="A20:B20"/>
    <mergeCell ref="A21:B21"/>
    <mergeCell ref="A30:B30"/>
    <mergeCell ref="A32:B32"/>
    <mergeCell ref="A24:B24"/>
    <mergeCell ref="A26:B26"/>
    <mergeCell ref="A27:B27"/>
    <mergeCell ref="A28:B28"/>
    <mergeCell ref="A29:B29"/>
  </mergeCells>
  <pageMargins left="0.7" right="0.7" top="0.75" bottom="0.75" header="0.3" footer="0.3"/>
  <pageSetup paperSize="11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F49"/>
  <sheetViews>
    <sheetView workbookViewId="0">
      <selection activeCell="C13" sqref="C13"/>
    </sheetView>
  </sheetViews>
  <sheetFormatPr baseColWidth="10" defaultRowHeight="15" x14ac:dyDescent="0.25"/>
  <cols>
    <col min="1" max="1" width="30.7109375" customWidth="1"/>
    <col min="2" max="2" width="40.7109375" customWidth="1"/>
    <col min="3" max="4" width="20.7109375" customWidth="1"/>
    <col min="5" max="5" width="17.28515625" customWidth="1"/>
    <col min="6" max="6" width="16.42578125" customWidth="1"/>
  </cols>
  <sheetData>
    <row r="1" spans="1:5" ht="15.75" thickBot="1" x14ac:dyDescent="0.3"/>
    <row r="2" spans="1:5" x14ac:dyDescent="0.25">
      <c r="A2" s="227" t="s">
        <v>0</v>
      </c>
      <c r="B2" s="228"/>
      <c r="C2" s="228"/>
      <c r="D2" s="229"/>
    </row>
    <row r="3" spans="1:5" x14ac:dyDescent="0.25">
      <c r="A3" s="230" t="s">
        <v>107</v>
      </c>
      <c r="B3" s="231"/>
      <c r="C3" s="231"/>
      <c r="D3" s="232"/>
    </row>
    <row r="4" spans="1:5" ht="15.75" thickBot="1" x14ac:dyDescent="0.3">
      <c r="A4" s="233" t="s">
        <v>142</v>
      </c>
      <c r="B4" s="234"/>
      <c r="C4" s="234"/>
      <c r="D4" s="235"/>
    </row>
    <row r="5" spans="1:5" ht="15.75" thickBot="1" x14ac:dyDescent="0.3">
      <c r="A5" s="217" t="s">
        <v>108</v>
      </c>
      <c r="B5" s="218"/>
      <c r="C5" s="33"/>
      <c r="D5" s="34">
        <f>'[1]Analítico de Egresos'!$I$18</f>
        <v>3062593.13</v>
      </c>
      <c r="E5" s="2"/>
    </row>
    <row r="6" spans="1:5" ht="15.75" thickBot="1" x14ac:dyDescent="0.3">
      <c r="A6" s="216"/>
      <c r="B6" s="216"/>
      <c r="C6" s="35"/>
      <c r="D6" s="17"/>
    </row>
    <row r="7" spans="1:5" ht="15.75" thickBot="1" x14ac:dyDescent="0.3">
      <c r="A7" s="223" t="s">
        <v>109</v>
      </c>
      <c r="B7" s="224"/>
      <c r="C7" s="21"/>
      <c r="D7" s="36">
        <f>SUM(C8:C24)</f>
        <v>0</v>
      </c>
    </row>
    <row r="8" spans="1:5" ht="16.5" thickBot="1" x14ac:dyDescent="0.3">
      <c r="A8" s="20"/>
      <c r="B8" s="21" t="s">
        <v>110</v>
      </c>
      <c r="C8" s="22">
        <v>0</v>
      </c>
      <c r="D8" s="37"/>
    </row>
    <row r="9" spans="1:5" ht="16.5" thickBot="1" x14ac:dyDescent="0.3">
      <c r="A9" s="20"/>
      <c r="B9" s="21" t="s">
        <v>111</v>
      </c>
      <c r="C9" s="22">
        <v>0</v>
      </c>
      <c r="D9" s="37"/>
    </row>
    <row r="10" spans="1:5" ht="16.5" thickBot="1" x14ac:dyDescent="0.3">
      <c r="A10" s="20"/>
      <c r="B10" s="21" t="s">
        <v>112</v>
      </c>
      <c r="C10" s="22">
        <v>0</v>
      </c>
      <c r="D10" s="37"/>
    </row>
    <row r="11" spans="1:5" ht="16.5" thickBot="1" x14ac:dyDescent="0.3">
      <c r="A11" s="20"/>
      <c r="B11" s="21" t="s">
        <v>113</v>
      </c>
      <c r="C11" s="22">
        <v>0</v>
      </c>
      <c r="D11" s="37"/>
    </row>
    <row r="12" spans="1:5" ht="16.5" thickBot="1" x14ac:dyDescent="0.3">
      <c r="A12" s="20"/>
      <c r="B12" s="21" t="s">
        <v>114</v>
      </c>
      <c r="C12" s="22">
        <v>0</v>
      </c>
      <c r="D12" s="37"/>
    </row>
    <row r="13" spans="1:5" ht="16.5" thickBot="1" x14ac:dyDescent="0.3">
      <c r="A13" s="20"/>
      <c r="B13" s="21" t="s">
        <v>115</v>
      </c>
      <c r="C13" s="22">
        <v>0</v>
      </c>
      <c r="D13" s="37"/>
    </row>
    <row r="14" spans="1:5" ht="16.5" thickBot="1" x14ac:dyDescent="0.3">
      <c r="A14" s="20"/>
      <c r="B14" s="21" t="s">
        <v>116</v>
      </c>
      <c r="C14" s="22">
        <v>0</v>
      </c>
      <c r="D14" s="37"/>
    </row>
    <row r="15" spans="1:5" ht="16.5" thickBot="1" x14ac:dyDescent="0.3">
      <c r="A15" s="20"/>
      <c r="B15" s="21" t="s">
        <v>117</v>
      </c>
      <c r="C15" s="22">
        <v>0</v>
      </c>
      <c r="D15" s="37"/>
    </row>
    <row r="16" spans="1:5" ht="16.5" thickBot="1" x14ac:dyDescent="0.3">
      <c r="A16" s="20"/>
      <c r="B16" s="21" t="s">
        <v>118</v>
      </c>
      <c r="C16" s="22">
        <v>0</v>
      </c>
      <c r="D16" s="37"/>
    </row>
    <row r="17" spans="1:5" ht="16.5" thickBot="1" x14ac:dyDescent="0.3">
      <c r="A17" s="20"/>
      <c r="B17" s="21" t="s">
        <v>119</v>
      </c>
      <c r="C17" s="22">
        <v>0</v>
      </c>
      <c r="D17" s="38"/>
      <c r="E17" s="3"/>
    </row>
    <row r="18" spans="1:5" ht="16.5" thickBot="1" x14ac:dyDescent="0.3">
      <c r="A18" s="20"/>
      <c r="B18" s="21" t="s">
        <v>120</v>
      </c>
      <c r="C18" s="22">
        <v>0</v>
      </c>
      <c r="D18" s="37"/>
    </row>
    <row r="19" spans="1:5" ht="16.5" thickBot="1" x14ac:dyDescent="0.3">
      <c r="A19" s="20"/>
      <c r="B19" s="21" t="s">
        <v>121</v>
      </c>
      <c r="C19" s="22">
        <v>0</v>
      </c>
      <c r="D19" s="37"/>
    </row>
    <row r="20" spans="1:5" ht="24.75" thickBot="1" x14ac:dyDescent="0.3">
      <c r="A20" s="20"/>
      <c r="B20" s="21" t="s">
        <v>122</v>
      </c>
      <c r="C20" s="22">
        <v>0</v>
      </c>
      <c r="D20" s="37"/>
    </row>
    <row r="21" spans="1:5" ht="24.75" thickBot="1" x14ac:dyDescent="0.3">
      <c r="A21" s="20"/>
      <c r="B21" s="21" t="s">
        <v>123</v>
      </c>
      <c r="C21" s="22">
        <v>0</v>
      </c>
      <c r="D21" s="37"/>
    </row>
    <row r="22" spans="1:5" ht="16.5" thickBot="1" x14ac:dyDescent="0.3">
      <c r="A22" s="20"/>
      <c r="B22" s="21" t="s">
        <v>124</v>
      </c>
      <c r="C22" s="22">
        <v>0</v>
      </c>
      <c r="D22" s="37"/>
    </row>
    <row r="23" spans="1:5" ht="24.75" thickBot="1" x14ac:dyDescent="0.3">
      <c r="A23" s="20"/>
      <c r="B23" s="21" t="s">
        <v>125</v>
      </c>
      <c r="C23" s="22">
        <v>0</v>
      </c>
      <c r="D23" s="37"/>
    </row>
    <row r="24" spans="1:5" ht="16.5" thickBot="1" x14ac:dyDescent="0.3">
      <c r="A24" s="236" t="s">
        <v>126</v>
      </c>
      <c r="B24" s="237"/>
      <c r="C24" s="22">
        <v>0</v>
      </c>
      <c r="D24" s="37"/>
    </row>
    <row r="25" spans="1:5" ht="15.75" thickBot="1" x14ac:dyDescent="0.3">
      <c r="A25" s="216"/>
      <c r="B25" s="216"/>
      <c r="C25" s="17"/>
      <c r="D25" s="39"/>
    </row>
    <row r="26" spans="1:5" ht="15.75" thickBot="1" x14ac:dyDescent="0.3">
      <c r="A26" s="223" t="s">
        <v>127</v>
      </c>
      <c r="B26" s="224"/>
      <c r="C26" s="18"/>
      <c r="D26" s="40" t="e">
        <f>SUM(C27:C33)</f>
        <v>#REF!</v>
      </c>
      <c r="E26" s="3"/>
    </row>
    <row r="27" spans="1:5" ht="24.75" thickBot="1" x14ac:dyDescent="0.3">
      <c r="A27" s="20"/>
      <c r="B27" s="21" t="s">
        <v>128</v>
      </c>
      <c r="C27" s="19" t="e">
        <f>#REF!</f>
        <v>#REF!</v>
      </c>
      <c r="D27" s="37"/>
    </row>
    <row r="28" spans="1:5" ht="16.5" thickBot="1" x14ac:dyDescent="0.3">
      <c r="A28" s="20"/>
      <c r="B28" s="21" t="s">
        <v>129</v>
      </c>
      <c r="C28" s="22">
        <v>0</v>
      </c>
      <c r="D28" s="37"/>
    </row>
    <row r="29" spans="1:5" ht="16.5" thickBot="1" x14ac:dyDescent="0.3">
      <c r="A29" s="20"/>
      <c r="B29" s="21" t="s">
        <v>130</v>
      </c>
      <c r="C29" s="22">
        <v>0</v>
      </c>
      <c r="D29" s="37"/>
    </row>
    <row r="30" spans="1:5" ht="24.75" thickBot="1" x14ac:dyDescent="0.3">
      <c r="A30" s="20"/>
      <c r="B30" s="21" t="s">
        <v>131</v>
      </c>
      <c r="C30" s="22">
        <v>0</v>
      </c>
      <c r="D30" s="37"/>
    </row>
    <row r="31" spans="1:5" ht="16.5" thickBot="1" x14ac:dyDescent="0.3">
      <c r="A31" s="20"/>
      <c r="B31" s="21" t="s">
        <v>132</v>
      </c>
      <c r="C31" s="41"/>
      <c r="D31" s="37"/>
    </row>
    <row r="32" spans="1:5" ht="16.5" thickBot="1" x14ac:dyDescent="0.3">
      <c r="A32" s="20"/>
      <c r="B32" s="21" t="s">
        <v>143</v>
      </c>
      <c r="C32" s="22">
        <v>0</v>
      </c>
      <c r="D32" s="38"/>
      <c r="E32" s="3"/>
    </row>
    <row r="33" spans="1:6" ht="16.5" thickBot="1" x14ac:dyDescent="0.3">
      <c r="A33" s="236" t="s">
        <v>144</v>
      </c>
      <c r="B33" s="237"/>
      <c r="C33" s="22">
        <v>0</v>
      </c>
      <c r="D33" s="37"/>
      <c r="E33" s="3"/>
    </row>
    <row r="34" spans="1:6" ht="15.75" thickBot="1" x14ac:dyDescent="0.3">
      <c r="A34" s="216"/>
      <c r="B34" s="216"/>
      <c r="C34" s="23"/>
      <c r="D34" s="17"/>
    </row>
    <row r="35" spans="1:6" ht="15.75" thickBot="1" x14ac:dyDescent="0.3">
      <c r="A35" s="217" t="s">
        <v>133</v>
      </c>
      <c r="B35" s="218"/>
      <c r="C35" s="33"/>
      <c r="D35" s="15" t="e">
        <f>+D5-D7+D26</f>
        <v>#REF!</v>
      </c>
      <c r="E35" s="2"/>
      <c r="F35" s="3"/>
    </row>
    <row r="36" spans="1:6" x14ac:dyDescent="0.25">
      <c r="F36" s="2"/>
    </row>
    <row r="37" spans="1:6" x14ac:dyDescent="0.25">
      <c r="D37" s="2"/>
    </row>
    <row r="38" spans="1:6" ht="15.75" thickBot="1" x14ac:dyDescent="0.3"/>
    <row r="39" spans="1:6" ht="15.75" thickBot="1" x14ac:dyDescent="0.3">
      <c r="A39" s="223" t="s">
        <v>134</v>
      </c>
      <c r="B39" s="224"/>
      <c r="D39" s="3"/>
    </row>
    <row r="40" spans="1:6" ht="15.75" thickBot="1" x14ac:dyDescent="0.3"/>
    <row r="41" spans="1:6" ht="15.75" thickBot="1" x14ac:dyDescent="0.3">
      <c r="A41" s="42" t="s">
        <v>135</v>
      </c>
      <c r="B41" s="43"/>
      <c r="C41" s="44" t="e">
        <f>#REF!</f>
        <v>#REF!</v>
      </c>
    </row>
    <row r="42" spans="1:6" ht="15.75" thickBot="1" x14ac:dyDescent="0.3">
      <c r="A42" s="45" t="s">
        <v>136</v>
      </c>
      <c r="B42" s="46"/>
      <c r="C42" s="19">
        <v>0</v>
      </c>
    </row>
    <row r="43" spans="1:6" ht="15.75" thickBot="1" x14ac:dyDescent="0.3">
      <c r="A43" s="45" t="s">
        <v>137</v>
      </c>
      <c r="B43" s="46"/>
      <c r="C43" s="19" t="e">
        <f>#REF!</f>
        <v>#REF!</v>
      </c>
    </row>
    <row r="44" spans="1:6" ht="15.75" thickBot="1" x14ac:dyDescent="0.3">
      <c r="A44" s="45" t="s">
        <v>138</v>
      </c>
      <c r="B44" s="46"/>
      <c r="C44" s="19">
        <v>0</v>
      </c>
    </row>
    <row r="45" spans="1:6" ht="15.75" thickBot="1" x14ac:dyDescent="0.3">
      <c r="A45" s="225" t="s">
        <v>139</v>
      </c>
      <c r="B45" s="226"/>
      <c r="C45" s="19" t="e">
        <f>#REF!</f>
        <v>#REF!</v>
      </c>
      <c r="E45" s="3"/>
    </row>
    <row r="46" spans="1:6" ht="15.75" thickBot="1" x14ac:dyDescent="0.3"/>
    <row r="47" spans="1:6" ht="15.75" thickBot="1" x14ac:dyDescent="0.3">
      <c r="A47" s="217" t="s">
        <v>140</v>
      </c>
      <c r="B47" s="218"/>
      <c r="D47" s="32" t="e">
        <f>SUM(C41:C45)</f>
        <v>#REF!</v>
      </c>
    </row>
    <row r="49" spans="4:4" x14ac:dyDescent="0.25">
      <c r="D49" s="3" t="e">
        <f>+D35-D47</f>
        <v>#REF!</v>
      </c>
    </row>
  </sheetData>
  <mergeCells count="15">
    <mergeCell ref="A7:B7"/>
    <mergeCell ref="A2:D2"/>
    <mergeCell ref="A3:D3"/>
    <mergeCell ref="A4:D4"/>
    <mergeCell ref="A5:B5"/>
    <mergeCell ref="A6:B6"/>
    <mergeCell ref="A39:B39"/>
    <mergeCell ref="A45:B45"/>
    <mergeCell ref="A47:B47"/>
    <mergeCell ref="A24:B24"/>
    <mergeCell ref="A25:B25"/>
    <mergeCell ref="A26:B26"/>
    <mergeCell ref="A33:B33"/>
    <mergeCell ref="A34:B34"/>
    <mergeCell ref="A35:B35"/>
  </mergeCells>
  <pageMargins left="0.7" right="0.7" top="0.75" bottom="0.75" header="0.3" footer="0.3"/>
  <pageSetup paperSize="11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(1)Sit. Finan.</vt:lpstr>
      <vt:lpstr>ECSF</vt:lpstr>
      <vt:lpstr>Conciliación Ingresos</vt:lpstr>
      <vt:lpstr>Conciliación Egresos</vt:lpstr>
      <vt:lpstr>'(1)Sit. Finan.'!Área_de_impresión</vt:lpstr>
      <vt:lpstr>'Conciliación Egresos'!Área_de_impresión</vt:lpstr>
      <vt:lpstr>'Conciliación Ingresos'!Área_de_impresión</vt:lpstr>
      <vt:lpstr>ECSF!Área_de_impresión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Moran Raya Maricela</dc:creator>
  <cp:lastModifiedBy>Salazar Sánchez Arturo</cp:lastModifiedBy>
  <cp:lastPrinted>2018-06-19T19:26:37Z</cp:lastPrinted>
  <dcterms:created xsi:type="dcterms:W3CDTF">2013-05-21T17:19:22Z</dcterms:created>
  <dcterms:modified xsi:type="dcterms:W3CDTF">2018-06-25T15:39:58Z</dcterms:modified>
</cp:coreProperties>
</file>